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G:\Chorkor_JobEval\JobEval_Jun25\"/>
    </mc:Choice>
  </mc:AlternateContent>
  <xr:revisionPtr revIDLastSave="0" documentId="13_ncr:1_{C185D869-4014-45C5-980D-1AE7EA2F392E}" xr6:coauthVersionLast="47" xr6:coauthVersionMax="47" xr10:uidLastSave="{00000000-0000-0000-0000-000000000000}"/>
  <bookViews>
    <workbookView xWindow="-110" yWindow="-110" windowWidth="19420" windowHeight="10420" xr2:uid="{30528DF4-FB0B-4857-B590-717A82ECDADD}"/>
  </bookViews>
  <sheets>
    <sheet name="ผลงาน-ประเมินตนเอง มิย67-พค68" sheetId="1" r:id="rId1"/>
    <sheet name="ตัวอย่าง-ผลงาน-ประเมินตนเอง" sheetId="7" r:id="rId2"/>
    <sheet name="ความคิดเห็นการจัดการสอนรายวิชา" sheetId="9" r:id="rId3"/>
    <sheet name="รับรองการตรวจภาษาอังกฤษ" sheetId="10" r:id="rId4"/>
    <sheet name="ผลสำรวจ MU AUNQA" sheetId="11" r:id="rId5"/>
    <sheet name="รายงานภาระงานที่ปฏิบัติจริง" sheetId="6" r:id="rId6"/>
    <sheet name="ข้อตกลง-งานที่ปฏิบ้ติได้ 67-68" sheetId="4" r:id="rId7"/>
    <sheet name="ตัวอย่าง-ข้อตกลง-งานที่ปฏิบัติไ" sheetId="8" r:id="rId8"/>
    <sheet name="ข้อตกลงการปฏิบัติงาน 68-69" sheetId="5" r:id="rId9"/>
    <sheet name="แบบกำหนดเป้าหมายธค67-พค68" sheetId="2" r:id="rId10"/>
    <sheet name="แบบกำหนดเป้าหมายมิย-พย68" sheetId="3" r:id="rId11"/>
  </sheets>
  <externalReferences>
    <externalReference r:id="rId1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9" i="8" l="1"/>
  <c r="C19" i="8" s="1"/>
  <c r="F18" i="8"/>
  <c r="E18" i="8" s="1"/>
  <c r="C18" i="8"/>
  <c r="F17" i="8"/>
  <c r="E17" i="8" s="1"/>
  <c r="C17" i="8"/>
  <c r="F16" i="8"/>
  <c r="E16" i="8" s="1"/>
  <c r="C16" i="8"/>
  <c r="D15" i="8"/>
  <c r="C15" i="8"/>
  <c r="F14" i="8"/>
  <c r="E14" i="8" s="1"/>
  <c r="C14" i="8"/>
  <c r="F13" i="8"/>
  <c r="E13" i="8" s="1"/>
  <c r="C13" i="8"/>
  <c r="F12" i="8"/>
  <c r="E12" i="8" s="1"/>
  <c r="C12" i="8"/>
  <c r="E11" i="8"/>
  <c r="C11" i="8"/>
  <c r="F10" i="8"/>
  <c r="E10" i="8" s="1"/>
  <c r="C10" i="8"/>
  <c r="F9" i="8"/>
  <c r="E9" i="8"/>
  <c r="C9" i="8"/>
  <c r="F8" i="8"/>
  <c r="E8" i="8" s="1"/>
  <c r="C8" i="8"/>
  <c r="E7" i="8"/>
  <c r="C7" i="8"/>
  <c r="E6" i="8"/>
  <c r="C6" i="8"/>
  <c r="F5" i="8"/>
  <c r="E5" i="8" s="1"/>
  <c r="C5" i="8"/>
  <c r="F4" i="8"/>
  <c r="E4" i="8" s="1"/>
  <c r="C4" i="8"/>
  <c r="D3" i="8"/>
  <c r="C3" i="8"/>
  <c r="J563" i="6"/>
  <c r="J559" i="6"/>
  <c r="J555" i="6"/>
  <c r="J564" i="6" s="1"/>
  <c r="I567" i="6" s="1"/>
  <c r="J547" i="6"/>
  <c r="J532" i="6"/>
  <c r="I536" i="6" s="1"/>
  <c r="J526" i="6"/>
  <c r="H536" i="6" s="1"/>
  <c r="J493" i="6"/>
  <c r="G536" i="6" s="1"/>
  <c r="J482" i="6"/>
  <c r="F536" i="6" s="1"/>
  <c r="J536" i="6" s="1"/>
  <c r="J460" i="6"/>
  <c r="G465" i="6" s="1"/>
  <c r="J454" i="6"/>
  <c r="E465" i="6" s="1"/>
  <c r="I465" i="6" s="1"/>
  <c r="J443" i="6"/>
  <c r="G567" i="6" s="1"/>
  <c r="J437" i="6"/>
  <c r="F567" i="6" s="1"/>
  <c r="J418" i="6"/>
  <c r="I422" i="6" s="1"/>
  <c r="J402" i="6"/>
  <c r="H422" i="6" s="1"/>
  <c r="J394" i="6"/>
  <c r="G422" i="6" s="1"/>
  <c r="J378" i="6"/>
  <c r="F422" i="6" s="1"/>
  <c r="J422" i="6" s="1"/>
  <c r="E567" i="6" s="1"/>
  <c r="J366" i="6"/>
  <c r="J300" i="6"/>
  <c r="D567" i="6" s="1"/>
  <c r="G292" i="6"/>
  <c r="E292" i="6"/>
  <c r="J261" i="6"/>
  <c r="J258" i="6"/>
  <c r="J287" i="6" s="1"/>
  <c r="I292" i="6" s="1"/>
  <c r="J245" i="6"/>
  <c r="H292" i="6" s="1"/>
  <c r="J234" i="6"/>
  <c r="J228" i="6"/>
  <c r="F292" i="6" s="1"/>
  <c r="J200" i="6"/>
  <c r="J197" i="6"/>
  <c r="J190" i="6"/>
  <c r="J188" i="6"/>
  <c r="J186" i="6"/>
  <c r="J178" i="6"/>
  <c r="J176" i="6"/>
  <c r="J175" i="6"/>
  <c r="J173" i="6"/>
  <c r="J169" i="6"/>
  <c r="J168" i="6"/>
  <c r="J167" i="6"/>
  <c r="J208" i="6" s="1"/>
  <c r="D292" i="6" s="1"/>
  <c r="J156" i="6"/>
  <c r="J155" i="6"/>
  <c r="J154" i="6"/>
  <c r="J153" i="6"/>
  <c r="J149" i="6"/>
  <c r="J147" i="6"/>
  <c r="J140" i="6"/>
  <c r="J136" i="6"/>
  <c r="J132" i="6"/>
  <c r="J127" i="6"/>
  <c r="J123" i="6"/>
  <c r="J119" i="6"/>
  <c r="J115" i="6"/>
  <c r="J110" i="6"/>
  <c r="J107" i="6"/>
  <c r="J102" i="6"/>
  <c r="J100" i="6"/>
  <c r="J98" i="6"/>
  <c r="J97" i="6"/>
  <c r="J96" i="6"/>
  <c r="J95" i="6"/>
  <c r="J93" i="6"/>
  <c r="J92" i="6"/>
  <c r="J91" i="6"/>
  <c r="J90" i="6"/>
  <c r="J75" i="6"/>
  <c r="J74" i="6"/>
  <c r="J73" i="6"/>
  <c r="J72" i="6"/>
  <c r="J68" i="6"/>
  <c r="J67" i="6"/>
  <c r="J62" i="6"/>
  <c r="J61" i="6"/>
  <c r="J60" i="6"/>
  <c r="J59" i="6"/>
  <c r="J58" i="6"/>
  <c r="J57" i="6"/>
  <c r="J54" i="6"/>
  <c r="J53" i="6"/>
  <c r="J52" i="6"/>
  <c r="J51" i="6"/>
  <c r="J50" i="6"/>
  <c r="J49" i="6"/>
  <c r="J48" i="6"/>
  <c r="J45" i="6"/>
  <c r="J44" i="6"/>
  <c r="J43" i="6"/>
  <c r="J42" i="6"/>
  <c r="J41" i="6"/>
  <c r="J40" i="6"/>
  <c r="J39" i="6"/>
  <c r="J35" i="6"/>
  <c r="J34" i="6"/>
  <c r="J30" i="6"/>
  <c r="J26" i="6"/>
  <c r="J22" i="6"/>
  <c r="J21" i="6"/>
  <c r="J20" i="6"/>
  <c r="J19" i="6"/>
  <c r="J17" i="6"/>
  <c r="J13" i="6"/>
  <c r="J12" i="6"/>
  <c r="J158" i="6" s="1"/>
  <c r="C292" i="6" s="1"/>
  <c r="E3" i="8" l="1"/>
  <c r="E15" i="8"/>
  <c r="F3" i="8"/>
  <c r="F15" i="8"/>
  <c r="H567" i="6"/>
  <c r="J292" i="6"/>
  <c r="C567" i="6" s="1"/>
  <c r="J567" i="6" s="1"/>
  <c r="F19" i="8" l="1"/>
  <c r="E19" i="8"/>
  <c r="D18" i="5" l="1"/>
  <c r="D17" i="5"/>
  <c r="D16" i="5"/>
  <c r="D15" i="5"/>
  <c r="D14" i="5"/>
  <c r="D13" i="5"/>
  <c r="D12" i="5"/>
  <c r="D10" i="5"/>
  <c r="D9" i="5"/>
  <c r="D8" i="5"/>
  <c r="D7" i="5"/>
  <c r="D5" i="5"/>
  <c r="D4" i="5"/>
  <c r="D3" i="5"/>
  <c r="D19" i="5" s="1"/>
  <c r="C19" i="5" s="1"/>
  <c r="C3" i="5"/>
  <c r="E18" i="4"/>
  <c r="C18" i="4"/>
  <c r="E17" i="4"/>
  <c r="C17" i="4"/>
  <c r="E16" i="4"/>
  <c r="C16" i="4"/>
  <c r="F15" i="4"/>
  <c r="D15" i="4"/>
  <c r="C15" i="4" s="1"/>
  <c r="E14" i="4"/>
  <c r="C14" i="4"/>
  <c r="E13" i="4"/>
  <c r="C13" i="4"/>
  <c r="E12" i="4"/>
  <c r="C12" i="4"/>
  <c r="E11" i="4"/>
  <c r="C11" i="4"/>
  <c r="E10" i="4"/>
  <c r="C10" i="4"/>
  <c r="E9" i="4"/>
  <c r="C9" i="4"/>
  <c r="E8" i="4"/>
  <c r="C8" i="4"/>
  <c r="E7" i="4"/>
  <c r="C7" i="4"/>
  <c r="E6" i="4"/>
  <c r="C6" i="4"/>
  <c r="E5" i="4"/>
  <c r="C5" i="4"/>
  <c r="C3" i="4" s="1"/>
  <c r="E4" i="4"/>
  <c r="C4" i="4"/>
  <c r="F3" i="4"/>
  <c r="F19" i="4" s="1"/>
  <c r="D3" i="4"/>
  <c r="D19" i="4" s="1"/>
  <c r="C19" i="4" s="1"/>
  <c r="E3" i="4" l="1"/>
  <c r="E15" i="4"/>
  <c r="E19" i="4" l="1"/>
</calcChain>
</file>

<file path=xl/sharedStrings.xml><?xml version="1.0" encoding="utf-8"?>
<sst xmlns="http://schemas.openxmlformats.org/spreadsheetml/2006/main" count="1601" uniqueCount="497">
  <si>
    <t>หน้าที่ความรับผิดชอบ/แผนงานที่ได้รับมอบหมาย</t>
  </si>
  <si>
    <t>เกณฑ์การประเมิน</t>
  </si>
  <si>
    <t>ประเมินตนเอง</t>
  </si>
  <si>
    <t>คำอธิบายเพิ่มเติม</t>
  </si>
  <si>
    <t>ภาระงานภายในภาควิชา</t>
  </si>
  <si>
    <t>งานสอน</t>
  </si>
  <si>
    <t>ปริมาณ</t>
  </si>
  <si>
    <t>+0.1-0.5
+0.1-0.5
+0.1-0.5</t>
  </si>
  <si>
    <t>- สอนเพิ่มจากปีก่อน หลักสูตรวิทยาศาสตรบัณฑิต (กายอุปกรณ์) ชั้นปีที่ 1 
'- สอนแบบ team-based learning 1 หัวข้อ Respiratory system under stress ใน หลักสูตรแพทยศาสตรบัณฑิต ชั้นปีที่ 2  
'- สอนแบบ team-based learning 1 หัวข้อ Lung inflammation ใน หลักสูตรแพทย-ศาสตรบัณฑิต ชั้นปีที่ 3
- สอนเพิ่มจากปีก่อน SIPS607 Cellular pathophysiology หลักสูตรบัณฑิตศึกษา สาขาสรีรวิทยาการแพทย์  
- สอนเพิ่มจากปีก่อน SIPS518 Current topics in physiology and biophysics หลักสูตรบัณฑิตศึกษา สาขาสรีรวิทยาการแพทย์  
- สอนเพิ่มจากปีก่อน SIPS525 Seminar in medical physiological research หลักสูตรบัณฑิตศึกษา สาขาสรีรวิทยาการแพทย์
- เป็นอาจารย์ที่ปรึกษาร่วม นักศึกษาหลักสูตรปรัชญาดุษฎีบัณฑิต สาขาสรีรวิทยาการแพย์ เพิ่มขึ้นจากปีที่แล้ว 1 คน</t>
  </si>
  <si>
    <t>คุณภาพ</t>
  </si>
  <si>
    <t xml:space="preserve">ความคิดเห็นการจัดการสอนรายวิชา หลักสูตรแพทยศาสตรบัณฑิต ปีการศึกษา 2566
</t>
  </si>
  <si>
    <t>งานวิจัย</t>
  </si>
  <si>
    <t>มีผลงานตีพิมพ์ 1 เรื่อง 
1. Kettawan A, Ruangklai S, Rungruang T, Thongam J, Kettawan AK, Nirmal N, Srisuma S. Rice Bran Oil Improves Emphysema in Cigarette Smoke Extract-Induced Mice through Anti-Inflammatory and Antioxidative Effects. Nutrients. 2024, 16, 433. (ตีพิมพ์ในวารสารที่อยู่ในฐานข้อมูล Pubmed; Impact factor 5.9, เป็น corresponding author, contribution 28% SJR: SCImago Journal &amp; Country Rank, Q1: Nutrition &amp; Dietitics)</t>
  </si>
  <si>
    <t>เป็นผู้วิจัยหลัก 1 โครงการ กำลังเขียนโครงการ/Prelim / มีหลักฐานการขออนุมัติทุน/รับรองจริยธรรมการวิจัยในคน/การใช้สัตว์ทดลองเพื่องานทางวิทยาศาสตร์/การนำเสนอโครงร่าง</t>
  </si>
  <si>
    <t>8-8.4</t>
  </si>
  <si>
    <t>เป็นผู้วิจัยร่วม
มีงานอื่นๆ ที่เกี่ยวข้องกับการวิจัยบ้าง
ไม่ทำงานวิจัย</t>
  </si>
  <si>
    <t>7-7.9
6-6.9
&lt;6</t>
  </si>
  <si>
    <t>มีโครงการวิจัยที่เป็นผู้วิจัยหลัก 1 โครงการ กำลังจัดส่งบทความไปที่วารสาร เพิ่งได้รับการตรวจภาษาจากผู้เชี่ยวชาญด้านภาษาอังกฤษ (มีหนังสือรับรองการตรวจภาษาอังกฤษ)</t>
  </si>
  <si>
    <t>โครงการวิจัยมีความก้าวหน้ามาก/กำลังเขียน paper/ มีหลักฐานการได้ทุน/รับรองจริยธรรมการวิจัยในคน/การใช้สัตว์ทดลองเพื่องานทางวิทยาศาสตร์/รายงานความก้าวหน้าทุนวิจัย/ความก้าวหน้าวิทยานิพนธ์</t>
  </si>
  <si>
    <t>8-8.9</t>
  </si>
  <si>
    <t>โครงการวิจัยก้าวหน้า/กำลังเขียน/ มีหลักฐานการขออนุมัติทุน/รับรองจริยธรรมการวิจัยในคน/การใช้สัตว์ทดลองเพื่องานทางวิทยาศาสตร์/การนำเสนอโครงร่าง</t>
  </si>
  <si>
    <t xml:space="preserve">7-7.9
</t>
  </si>
  <si>
    <t>โครงการวิจัยมี แต่ไม่ก้าวหน้า</t>
  </si>
  <si>
    <t>6-6.9</t>
  </si>
  <si>
    <t>ไม่มีโครงการวิจัย</t>
  </si>
  <si>
    <t>&lt;6</t>
  </si>
  <si>
    <t>งานบริการทางวิชาการ</t>
  </si>
  <si>
    <t>3.1 งานบริการทางวิชาการที่ปฏิบัติเป็นประจำ (รวมถึงบริการทางการแพทย์)</t>
  </si>
  <si>
    <t>ดีมาก</t>
  </si>
  <si>
    <t>ดี</t>
  </si>
  <si>
    <t>7-7.9</t>
  </si>
  <si>
    <t>พอใช้</t>
  </si>
  <si>
    <t>ต้องปรับปรุง</t>
  </si>
  <si>
    <t>&lt; 6</t>
  </si>
  <si>
    <t>9-10
8.5-8.9</t>
  </si>
  <si>
    <t>ดีเด่น</t>
  </si>
  <si>
    <t>6.-6.9</t>
  </si>
  <si>
    <t>3.2 งานบริการวิชาการที่ปฏิบัติเป็นครั้งคราว</t>
  </si>
  <si>
    <t>- วิทยากรบรรยายแพทย์ประจำบ้านต่อยอดอนุสาขากุมารเวชศาสตร์โรคระบบหายใจ ศูนย์ส่องกล้อง Olympus Training &amp; Education Center เสาร์ 30 กันยายน 2566  
กรรมการเยี่ยมสำรวจประกันคุณภาพการศึกษาภายในตามเกณฑ์ SiIM-TQA-EdPEx-AUNQA   
- ภาควิชาศัลยศาสตร์
- หน่วยชีวสารสนเทศ  
- เป็น reviewer บทความในวารสาร Scientific Reports เรื่อง Lung gene expression study identifying Zscan2 and Bag6 as novel tissue repair players in an experimental model of COPD มี 1 เรื่อง</t>
  </si>
  <si>
    <t>งานกิจกรรมนักศึกษา</t>
  </si>
  <si>
    <t>งานทำนุบำรุงศิลปวัฒนธรรม</t>
  </si>
  <si>
    <t>งานอื่นๆที่ได้รับมอบหมาย</t>
  </si>
  <si>
    <t>6.1 งานบริหารหรือคณะทำงานอื่นๆ นอกเหนือจากตำแหน่งผู้บริหาร</t>
  </si>
  <si>
    <t>6.2 งานที่เกี่ยวข้องกับการศึกษา</t>
  </si>
  <si>
    <t>การเตรียมรับเยี่ยมสำรวจการประกันคุณภาพการศึกษา MU-AUNQA สำหรับหลักสูตรบัณฑิตศึกษา สาขาสรีรวิทยาการแพทย์ (28-29 สิงหาคม 2566)</t>
  </si>
  <si>
    <t>การเตรียมรับเยี่ยมสำรวจการประกันคุณภาพการศึกษา MU-AUNQA สำหรับหลักสูตรบัณฑิตศึกษา สาขาสรีรวิทยาการแพทย์ (28-29 สิงหาคม 2566) ได้รับผลเยี่ยม คะแนนเฉลี่ย ระดับ 4 คือ Adequate as expected</t>
  </si>
  <si>
    <t>6.3 งานพัฒนาตนเองและอื่นๆ</t>
  </si>
  <si>
    <t>เวลา</t>
  </si>
  <si>
    <t xml:space="preserve">โครงการเรียนรู้และทดสอบความปลอดภัยในการใช้ห้องปฏิบัติการวิทยาศาสตร์ (MU LabPass) ทางออนไลน์ </t>
  </si>
  <si>
    <t>0-2.9</t>
  </si>
  <si>
    <t>ภาระงานบริหารภายในคณะ (ต้องเป็นภาระงานที่ได้รับมอบหมายจากภาควิชาและ/หรือคณะ)</t>
  </si>
  <si>
    <t>กำกับดูแลหน่วยงาน</t>
  </si>
  <si>
    <t>งานด้านนโยบายคณะ/หน่วยงาน</t>
  </si>
  <si>
    <t>งานที่รับผิดชอบตามตำแหน่ง</t>
  </si>
  <si>
    <t>สูงกว่าเป้า</t>
  </si>
  <si>
    <t>ตามเป้า/มาตรฐาน</t>
  </si>
  <si>
    <t>ใกล้เคียงเป้า</t>
  </si>
  <si>
    <t>ต่ำกว่าเป้า</t>
  </si>
  <si>
    <t>ต่ำกว่าเป้ามาก</t>
  </si>
  <si>
    <t>นักศึกษาจบได้ตามกำหนด 
สอนได้ดีเด่นเป็นตัวอย่าง</t>
  </si>
  <si>
    <t>+0.1-0.5
9-10</t>
  </si>
  <si>
    <r>
      <rPr>
        <b/>
        <sz val="11"/>
        <color theme="1"/>
        <rFont val="Tahoma"/>
        <family val="2"/>
        <scheme val="minor"/>
      </rPr>
      <t>ทำได้ดีมาก ไว้ใจได้ แทบไม่ต้องแก้ไข</t>
    </r>
    <r>
      <rPr>
        <sz val="11"/>
        <color theme="1"/>
        <rFont val="Tahoma"/>
        <family val="2"/>
        <charset val="222"/>
        <scheme val="minor"/>
      </rPr>
      <t xml:space="preserve">
ทำได้ดีมาก มีแก้ไขบ้างเล็กน้อย</t>
    </r>
  </si>
  <si>
    <r>
      <rPr>
        <b/>
        <sz val="11"/>
        <color theme="1"/>
        <rFont val="Tahoma"/>
        <family val="2"/>
        <scheme val="minor"/>
      </rPr>
      <t>8.5</t>
    </r>
    <r>
      <rPr>
        <sz val="11"/>
        <color theme="1"/>
        <rFont val="Tahoma"/>
        <family val="2"/>
        <charset val="222"/>
        <scheme val="minor"/>
      </rPr>
      <t xml:space="preserve">
8-8.4</t>
    </r>
  </si>
  <si>
    <r>
      <rPr>
        <b/>
        <sz val="11"/>
        <color theme="1"/>
        <rFont val="Tahoma"/>
        <family val="2"/>
        <scheme val="minor"/>
      </rPr>
      <t>8.5-8.9</t>
    </r>
    <r>
      <rPr>
        <sz val="11"/>
        <color theme="1"/>
        <rFont val="Tahoma"/>
        <family val="2"/>
        <charset val="222"/>
        <scheme val="minor"/>
      </rPr>
      <t xml:space="preserve">
8-8.4</t>
    </r>
  </si>
  <si>
    <t>ดี
พอใช้
ต้องปรับปรุง</t>
  </si>
  <si>
    <t>ทำได้ดี แต่ยังต้องตามดูแลบ้าง
ทำได้ เกือบดี
ยังใช้ไม่ได้</t>
  </si>
  <si>
    <t>เป็นผู้วิจัยหลักของงานตีพิมพ์ จำนวน &gt; 1 ผลงาน
เป็นผู้วิจัยหลักของงานตีพิมพ์ จำนวน 1 ผลงาน
เป็นผู้วิจัยหลักของงานนำเสนอ</t>
  </si>
  <si>
    <t>+1.0
+0.6
+0.1-0.5</t>
  </si>
  <si>
    <r>
      <rPr>
        <sz val="11"/>
        <rFont val="Wingdings"/>
        <charset val="2"/>
      </rPr>
      <t xml:space="preserve">l </t>
    </r>
    <r>
      <rPr>
        <sz val="11"/>
        <rFont val="Tahoma"/>
        <family val="2"/>
        <charset val="222"/>
        <scheme val="minor"/>
      </rPr>
      <t xml:space="preserve">เป็นผู้วิจัยหลัก &gt; 1 โครงการ
</t>
    </r>
    <r>
      <rPr>
        <sz val="11"/>
        <rFont val="Wingdings"/>
        <charset val="2"/>
      </rPr>
      <t xml:space="preserve">l </t>
    </r>
    <r>
      <rPr>
        <sz val="11"/>
        <rFont val="Tahoma"/>
        <family val="2"/>
        <scheme val="minor"/>
      </rPr>
      <t xml:space="preserve">เป็นผู้วิจัยหลัก 1 โครงการ กำลังดำเนินการ มีหลักฐานการได้ทุน/รับรองจริยธรรมการวิจัยในคน/การใช้สัตว์ทดลองเพื่องานทางวิทยาศาสตร์/รายงานความก้าวหน้าทุนวิจัย/ความก้าวหน้าวิทยานิพนธ์ </t>
    </r>
  </si>
  <si>
    <t xml:space="preserve">+0.4-0.6
+0.1-0.3
</t>
  </si>
  <si>
    <t>ใกล้เคียงเป้า
ต่ำกว่าเป้า
ต่ำกว่าเป้ามาก</t>
  </si>
  <si>
    <t>Advanced research</t>
  </si>
  <si>
    <t>ตีพิมพ์ในวารสารที่อยู่ใน TOP 10
ตีพิมพ์ในวารสารทีอยู่ใน Q1
ตีพิมพ์ในวารสารที่อยู่ใน Q2-Q4
ตีพิมพ์ในวารสารที่อยู่ในฐานข้อมูลระดับชาติ (เช่น TCI)</t>
  </si>
  <si>
    <t>+1.0
+0.5
+0.3
+0.1</t>
  </si>
  <si>
    <t>X-field/
Corporate
collaboration</t>
  </si>
  <si>
    <t>มีผลงานตีพิมพ์ร่วมกับภาคอุตสาหกรรม/เอกชน
มีผลงานตีพิมพ์ร่วมกับสถาบันอื่นนอกคณะฯหรือนักวิจัยสังกัดอื่นนอกภาควิชา  ในระดับชาติ</t>
  </si>
  <si>
    <t xml:space="preserve">+0.2
+0.1
</t>
  </si>
  <si>
    <t>International collaboration</t>
  </si>
  <si>
    <t>มีผลงานตีพิมพ์ร่วมกับสถาบันอื่นหรือนักวิจัยสังกัดอื่นระดับนานาชาติ</t>
  </si>
  <si>
    <t>SDG-related research</t>
  </si>
  <si>
    <t>มีผลงานตีพิมพ์แสดงความสอดคล้องกับ SDG อื่นนอกเหนือจากข้อ 3 (Good health and well-being)</t>
  </si>
  <si>
    <t xml:space="preserve">+0.2
</t>
  </si>
  <si>
    <t>ตามระดับคุณภาพผลงานตีพิมพ์ช่วงประเมิน ***</t>
  </si>
  <si>
    <t>ตามมาตรฐาน</t>
  </si>
  <si>
    <t xml:space="preserve">ผลงานตีพิมพ์ได้ตามเกณฑ์ทุนเฉลิมพระเกียรติ </t>
  </si>
  <si>
    <t>9</t>
  </si>
  <si>
    <t>มีงานปรับปรุงงาน มีการจัดการอย่างสร้างสรรค์ที่เป็นประโยชน์ต่อองค์กร
ผลสำเร็จของงานมีปริมาณเกินกว่าเป้าหมายที่กำหนด
มีงานที่มอบหมายเพิ่มขึ้นจากปีประเมินก่อนหน้า</t>
  </si>
  <si>
    <r>
      <t xml:space="preserve">ผลสำเร็จของงาน </t>
    </r>
    <r>
      <rPr>
        <u/>
        <sz val="11"/>
        <color theme="1"/>
        <rFont val="Tahoma"/>
        <family val="2"/>
        <scheme val="minor"/>
      </rPr>
      <t>&gt;</t>
    </r>
    <r>
      <rPr>
        <sz val="11"/>
        <color theme="1"/>
        <rFont val="Tahoma"/>
        <family val="2"/>
        <charset val="222"/>
        <scheme val="minor"/>
      </rPr>
      <t xml:space="preserve"> 85%  แต่ไม่ถึง 95% ของเป้าหมาย</t>
    </r>
  </si>
  <si>
    <t>ผลสำเร็จของงาน &gt; 75%  แต่ไม่ถึง 85% ของเป้าหมาย</t>
  </si>
  <si>
    <t>ผลสำเร็จของงาน &lt; 75%  ของเป้าหมาย</t>
  </si>
  <si>
    <t>ปฏิบัติงานจนเกิดความก้าวหน้า / มีการเปลี่ยนแปลงดีขึ้น / มีนวัตกรรม
ปฏิบัติงานที่ได้รับมอบหมายได้ประทับใจ</t>
  </si>
  <si>
    <r>
      <rPr>
        <b/>
        <sz val="11"/>
        <color theme="1"/>
        <rFont val="Tahoma"/>
        <family val="2"/>
        <scheme val="minor"/>
      </rPr>
      <t>ผลสำเร็จของงาน =100% ของเป้าหมายเชิงปริมาณ</t>
    </r>
    <r>
      <rPr>
        <sz val="11"/>
        <color theme="1"/>
        <rFont val="Tahoma"/>
        <family val="2"/>
        <charset val="222"/>
        <scheme val="minor"/>
      </rPr>
      <t xml:space="preserve">
ผลสำเร็จของงาน </t>
    </r>
    <r>
      <rPr>
        <u/>
        <sz val="11"/>
        <color theme="1"/>
        <rFont val="Tahoma"/>
        <family val="2"/>
        <scheme val="minor"/>
      </rPr>
      <t>&gt;</t>
    </r>
    <r>
      <rPr>
        <sz val="11"/>
        <color theme="1"/>
        <rFont val="Tahoma"/>
        <family val="2"/>
        <charset val="222"/>
        <scheme val="minor"/>
      </rPr>
      <t xml:space="preserve"> 95%  แต่ไม่ถึง 100% ของเป้าหมาย</t>
    </r>
  </si>
  <si>
    <r>
      <t xml:space="preserve">ปฏิบัติงานที่ได้รับมอบหมายได้ดีมาก ไว้ใจได้  แทบไม่ต้องแก้ไข
</t>
    </r>
    <r>
      <rPr>
        <sz val="11"/>
        <color theme="1"/>
        <rFont val="Tahoma"/>
        <family val="2"/>
        <scheme val="minor"/>
      </rPr>
      <t>ปฏิบัติงานที่ได้รับมอบหมายได้ดีมาก มีแก้ไขบ้างเล็กน้อย</t>
    </r>
  </si>
  <si>
    <t>ปฏิบัติงานที่ได้รับมอบหมายได้ดี</t>
  </si>
  <si>
    <t>ปฏิบัติงานที่ได้รับมอบหมายได้เกือบดี</t>
  </si>
  <si>
    <t>ปฏิบัติงานที่ได้รับมอบหมายได้ไม่ดี</t>
  </si>
  <si>
    <r>
      <rPr>
        <b/>
        <sz val="11"/>
        <color theme="1"/>
        <rFont val="Tahoma"/>
        <family val="2"/>
        <scheme val="minor"/>
      </rPr>
      <t>8.5-8.9</t>
    </r>
    <r>
      <rPr>
        <sz val="11"/>
        <color theme="1"/>
        <rFont val="Tahoma"/>
        <family val="2"/>
        <charset val="222"/>
        <scheme val="minor"/>
      </rPr>
      <t xml:space="preserve"> 
8-8.4</t>
    </r>
  </si>
  <si>
    <t>เข้าร่วมกิจกรรม &lt; 30% ของเป้าหมาย</t>
  </si>
  <si>
    <r>
      <t xml:space="preserve">เข้าร่วมกิจกรรม </t>
    </r>
    <r>
      <rPr>
        <u/>
        <sz val="11"/>
        <color theme="1"/>
        <rFont val="Tahoma"/>
        <family val="2"/>
        <scheme val="minor"/>
      </rPr>
      <t>&gt;</t>
    </r>
    <r>
      <rPr>
        <sz val="11"/>
        <color theme="1"/>
        <rFont val="Tahoma"/>
        <family val="2"/>
        <charset val="222"/>
        <scheme val="minor"/>
      </rPr>
      <t xml:space="preserve"> 60% แต่ไม่ถึง 70% ของเป้าหมาย
เข้าร่วมกิจกรรม </t>
    </r>
    <r>
      <rPr>
        <u/>
        <sz val="11"/>
        <color theme="1"/>
        <rFont val="Tahoma"/>
        <family val="2"/>
        <scheme val="minor"/>
      </rPr>
      <t>&gt;</t>
    </r>
    <r>
      <rPr>
        <sz val="11"/>
        <color theme="1"/>
        <rFont val="Tahoma"/>
        <family val="2"/>
        <charset val="222"/>
        <scheme val="minor"/>
      </rPr>
      <t xml:space="preserve"> 50% แต่ไม่ถึง 60% ของเป้าหมาย</t>
    </r>
  </si>
  <si>
    <r>
      <t xml:space="preserve">เข้าร่วมกิจกรรม </t>
    </r>
    <r>
      <rPr>
        <u/>
        <sz val="11"/>
        <color theme="1"/>
        <rFont val="Tahoma"/>
        <family val="2"/>
        <scheme val="minor"/>
      </rPr>
      <t>&gt;</t>
    </r>
    <r>
      <rPr>
        <sz val="11"/>
        <color theme="1"/>
        <rFont val="Tahoma"/>
        <family val="2"/>
        <charset val="222"/>
        <scheme val="minor"/>
      </rPr>
      <t xml:space="preserve"> 40% แต่ไม่ถึง 50% ของเป้าหมาย
เข้าร่วมกิจกรรม </t>
    </r>
    <r>
      <rPr>
        <u/>
        <sz val="11"/>
        <color theme="1"/>
        <rFont val="Tahoma"/>
        <family val="2"/>
        <scheme val="minor"/>
      </rPr>
      <t>&gt;</t>
    </r>
    <r>
      <rPr>
        <sz val="11"/>
        <color theme="1"/>
        <rFont val="Tahoma"/>
        <family val="2"/>
        <charset val="222"/>
        <scheme val="minor"/>
      </rPr>
      <t xml:space="preserve"> 30% แต่ไม่ถึง 40% ของเป้าหมาย</t>
    </r>
  </si>
  <si>
    <t>6-6.9
5-5.9</t>
  </si>
  <si>
    <t>4-4.9
3-3.9</t>
  </si>
  <si>
    <r>
      <rPr>
        <b/>
        <sz val="11"/>
        <color theme="1"/>
        <rFont val="Tahoma"/>
        <family val="2"/>
        <scheme val="minor"/>
      </rPr>
      <t>เข้าร่วมกิจกรรม = 100% ของเป้าหมาย</t>
    </r>
    <r>
      <rPr>
        <sz val="11"/>
        <color theme="1"/>
        <rFont val="Tahoma"/>
        <family val="2"/>
        <charset val="222"/>
        <scheme val="minor"/>
      </rPr>
      <t xml:space="preserve"> 
เข้าร่วมกิจกรรม </t>
    </r>
    <r>
      <rPr>
        <u/>
        <sz val="11"/>
        <color theme="1"/>
        <rFont val="Tahoma"/>
        <family val="2"/>
        <scheme val="minor"/>
      </rPr>
      <t>&gt;</t>
    </r>
    <r>
      <rPr>
        <sz val="11"/>
        <color theme="1"/>
        <rFont val="Tahoma"/>
        <family val="2"/>
        <charset val="222"/>
        <scheme val="minor"/>
      </rPr>
      <t xml:space="preserve"> 60% แต่ไม่ถึง 70% ของเป้าหมาย
เข้าร่วมกิจกรรม </t>
    </r>
    <r>
      <rPr>
        <u/>
        <sz val="11"/>
        <color theme="1"/>
        <rFont val="Tahoma"/>
        <family val="2"/>
        <scheme val="minor"/>
      </rPr>
      <t>&gt;</t>
    </r>
    <r>
      <rPr>
        <sz val="11"/>
        <color theme="1"/>
        <rFont val="Tahoma"/>
        <family val="2"/>
        <charset val="222"/>
        <scheme val="minor"/>
      </rPr>
      <t xml:space="preserve"> 50% แต่ไม่ถึง 60% ของเป้าหมาย</t>
    </r>
  </si>
  <si>
    <t>ปริมาณ/คุณภาพ</t>
  </si>
  <si>
    <t xml:space="preserve"> </t>
  </si>
  <si>
    <r>
      <rPr>
        <sz val="11"/>
        <color theme="1"/>
        <rFont val="Wingdings"/>
        <charset val="2"/>
      </rPr>
      <t>l</t>
    </r>
    <r>
      <rPr>
        <sz val="7.7"/>
        <color theme="1"/>
        <rFont val="Tahoma"/>
        <family val="2"/>
      </rPr>
      <t xml:space="preserve"> </t>
    </r>
    <r>
      <rPr>
        <sz val="11"/>
        <color theme="1"/>
        <rFont val="Tahoma"/>
        <family val="2"/>
        <scheme val="minor"/>
      </rPr>
      <t xml:space="preserve">ร่วมจัดกิจกรรม/ มีการจัดการอย่างสร้างสรรค์ที่เป็นประโยชน์ต่อองค์กร/ เป็นตัวอย่างอวดคนนอกภาควิชาได้
</t>
    </r>
    <r>
      <rPr>
        <sz val="11"/>
        <color theme="1"/>
        <rFont val="Wingdings"/>
        <charset val="2"/>
      </rPr>
      <t>l</t>
    </r>
    <r>
      <rPr>
        <sz val="7.7"/>
        <color theme="1"/>
        <rFont val="Tahoma"/>
        <family val="2"/>
      </rPr>
      <t xml:space="preserve"> </t>
    </r>
    <r>
      <rPr>
        <sz val="11"/>
        <color theme="1"/>
        <rFont val="Tahoma"/>
        <family val="2"/>
        <scheme val="minor"/>
      </rPr>
      <t xml:space="preserve">เข้าร่วมกิจกรรมนักศึกษา / ทำนุบำรุงศิลปวัฒนธรรมอื่นๆ ที่มีประโยชน์ต่อองค์กร
</t>
    </r>
    <r>
      <rPr>
        <sz val="11"/>
        <color theme="1"/>
        <rFont val="Wingdings"/>
        <charset val="2"/>
      </rPr>
      <t>l</t>
    </r>
    <r>
      <rPr>
        <sz val="7.7"/>
        <color theme="1"/>
        <rFont val="Tahoma"/>
        <family val="2"/>
      </rPr>
      <t xml:space="preserve"> </t>
    </r>
    <r>
      <rPr>
        <sz val="11"/>
        <color theme="1"/>
        <rFont val="Tahoma"/>
        <family val="2"/>
        <scheme val="minor"/>
      </rPr>
      <t>มีงานที่มอบหมายเพิ่มขึ้นจากปีประเมินก่อนหน้า</t>
    </r>
  </si>
  <si>
    <t>+0.1-0.5
+0.1-0.5
+0.1-0.5</t>
  </si>
  <si>
    <t>ยังบริหารงานที่ได้รับมอบหมายได้ไม่ดี</t>
  </si>
  <si>
    <t>เป็นอาจารย์ผู้เปิดรายวิชาพิเศษใหม่ ได้แก่ MAP-C, MAP-X, short course
มีงานบริหารจัดการอย่างสร้างสรรค์ / ตามวิสัยทัศน์
ผลปฏิบัติงานมีปริมาณเกินกว่าเป้าหมายที่กำหนด</t>
  </si>
  <si>
    <r>
      <rPr>
        <b/>
        <sz val="11"/>
        <color theme="1"/>
        <rFont val="Tahoma"/>
        <family val="2"/>
        <scheme val="minor"/>
      </rPr>
      <t xml:space="preserve">ผลสำเร็จของงาน = 100% ของเป้าหมายเชิงปริมาณ </t>
    </r>
    <r>
      <rPr>
        <sz val="11"/>
        <color theme="1"/>
        <rFont val="Tahoma"/>
        <family val="2"/>
        <charset val="222"/>
        <scheme val="minor"/>
      </rPr>
      <t xml:space="preserve"> 
ผลสำเร็จของงาน </t>
    </r>
    <r>
      <rPr>
        <u/>
        <sz val="11"/>
        <color theme="1"/>
        <rFont val="Tahoma"/>
        <family val="2"/>
        <scheme val="minor"/>
      </rPr>
      <t>&gt;</t>
    </r>
    <r>
      <rPr>
        <sz val="11"/>
        <color theme="1"/>
        <rFont val="Tahoma"/>
        <family val="2"/>
        <charset val="222"/>
        <scheme val="minor"/>
      </rPr>
      <t xml:space="preserve"> 95% แต่ไม่ถึง 100% ของเป้าหมาย</t>
    </r>
  </si>
  <si>
    <r>
      <t xml:space="preserve">ผลสำเร็จของงาน </t>
    </r>
    <r>
      <rPr>
        <u/>
        <sz val="11"/>
        <color theme="1"/>
        <rFont val="Tahoma"/>
        <family val="2"/>
        <scheme val="minor"/>
      </rPr>
      <t>&gt;</t>
    </r>
    <r>
      <rPr>
        <sz val="11"/>
        <color theme="1"/>
        <rFont val="Tahoma"/>
        <family val="2"/>
        <charset val="222"/>
        <scheme val="minor"/>
      </rPr>
      <t xml:space="preserve"> 85% แต่ไม่ถึง 95% ของเป้าหมาย</t>
    </r>
  </si>
  <si>
    <r>
      <t xml:space="preserve">ผลสำเร็จของงาน </t>
    </r>
    <r>
      <rPr>
        <u/>
        <sz val="11"/>
        <color theme="1"/>
        <rFont val="Tahoma"/>
        <family val="2"/>
        <scheme val="minor"/>
      </rPr>
      <t>&gt;</t>
    </r>
    <r>
      <rPr>
        <sz val="11"/>
        <color theme="1"/>
        <rFont val="Tahoma"/>
        <family val="2"/>
        <charset val="222"/>
        <scheme val="minor"/>
      </rPr>
      <t xml:space="preserve"> 75% แต่ไม่ถึง 85% ของเป้าหมาย</t>
    </r>
  </si>
  <si>
    <t>ผลสำเร็จของงาน &lt; 75% ของเป้าหมาย</t>
  </si>
  <si>
    <r>
      <t xml:space="preserve">● เข้าร่วมกิจกรรม = 100% ของเป้าหมายตามที่กำหนดในข้อตกลงการปฏิบัติงาน
</t>
    </r>
    <r>
      <rPr>
        <sz val="11"/>
        <color theme="1"/>
        <rFont val="Tahoma"/>
        <family val="2"/>
        <scheme val="minor"/>
      </rPr>
      <t xml:space="preserve">● เข้าร่วมกิจกรรม </t>
    </r>
    <r>
      <rPr>
        <u/>
        <sz val="11"/>
        <color theme="1"/>
        <rFont val="Tahoma"/>
        <family val="2"/>
        <scheme val="minor"/>
      </rPr>
      <t>&gt;</t>
    </r>
    <r>
      <rPr>
        <sz val="11"/>
        <color theme="1"/>
        <rFont val="Tahoma"/>
        <family val="2"/>
        <scheme val="minor"/>
      </rPr>
      <t xml:space="preserve"> 80% แต่ไม่ถึง 100% ของเป้าหมาย 
● เข้าร่วมกิจกรรม </t>
    </r>
    <r>
      <rPr>
        <u/>
        <sz val="11"/>
        <color theme="1"/>
        <rFont val="Tahoma"/>
        <family val="2"/>
        <scheme val="minor"/>
      </rPr>
      <t>&gt;</t>
    </r>
    <r>
      <rPr>
        <sz val="11"/>
        <color theme="1"/>
        <rFont val="Tahoma"/>
        <family val="2"/>
        <scheme val="minor"/>
      </rPr>
      <t xml:space="preserve"> 70% แต่ไม่ถึง 80% ของเป้าหมาย </t>
    </r>
  </si>
  <si>
    <r>
      <rPr>
        <b/>
        <sz val="11"/>
        <color theme="1"/>
        <rFont val="Tahoma"/>
        <family val="2"/>
        <scheme val="minor"/>
      </rPr>
      <t>8.5</t>
    </r>
    <r>
      <rPr>
        <sz val="11"/>
        <color theme="1"/>
        <rFont val="Tahoma"/>
        <family val="2"/>
        <charset val="222"/>
        <scheme val="minor"/>
      </rPr>
      <t xml:space="preserve">
8-8.4
7.7.9</t>
    </r>
  </si>
  <si>
    <r>
      <t xml:space="preserve">เข้าร่วมกิจกรรม </t>
    </r>
    <r>
      <rPr>
        <u/>
        <sz val="11"/>
        <color theme="1"/>
        <rFont val="Tahoma"/>
        <family val="2"/>
        <scheme val="minor"/>
      </rPr>
      <t>&gt;</t>
    </r>
    <r>
      <rPr>
        <sz val="11"/>
        <color theme="1"/>
        <rFont val="Tahoma"/>
        <family val="2"/>
        <charset val="222"/>
        <scheme val="minor"/>
      </rPr>
      <t xml:space="preserve"> 60% แต่ไม่ถึง 70% ของเป้าหมาย 
เข้าร่วมกิจกรรม </t>
    </r>
    <r>
      <rPr>
        <u/>
        <sz val="11"/>
        <color theme="1"/>
        <rFont val="Tahoma"/>
        <family val="2"/>
        <scheme val="minor"/>
      </rPr>
      <t>&gt;</t>
    </r>
    <r>
      <rPr>
        <sz val="11"/>
        <color theme="1"/>
        <rFont val="Tahoma"/>
        <family val="2"/>
        <charset val="222"/>
        <scheme val="minor"/>
      </rPr>
      <t xml:space="preserve"> 50% แต่ไม่ถึง 60% ของเป้าหมาย </t>
    </r>
  </si>
  <si>
    <r>
      <t xml:space="preserve">เข้าร่วมกิจกรรม </t>
    </r>
    <r>
      <rPr>
        <u/>
        <sz val="11"/>
        <color theme="1"/>
        <rFont val="Tahoma"/>
        <family val="2"/>
        <scheme val="minor"/>
      </rPr>
      <t>&gt;</t>
    </r>
    <r>
      <rPr>
        <sz val="11"/>
        <color theme="1"/>
        <rFont val="Tahoma"/>
        <family val="2"/>
        <charset val="222"/>
        <scheme val="minor"/>
      </rPr>
      <t xml:space="preserve"> 40% แต่ไม่ถึง 50% ของเป้าหมาย 
เข้าร่วมกิจกรรม </t>
    </r>
    <r>
      <rPr>
        <u/>
        <sz val="11"/>
        <color theme="1"/>
        <rFont val="Tahoma"/>
        <family val="2"/>
        <scheme val="minor"/>
      </rPr>
      <t>&gt;</t>
    </r>
    <r>
      <rPr>
        <sz val="11"/>
        <color theme="1"/>
        <rFont val="Tahoma"/>
        <family val="2"/>
        <charset val="222"/>
        <scheme val="minor"/>
      </rPr>
      <t xml:space="preserve"> 30% แต่ไม่ถึง 40% ของเป้าหมาย </t>
    </r>
  </si>
  <si>
    <t>ต่ำกว่าเป้ามาก
ไม่มีผลลัพธ์</t>
  </si>
  <si>
    <t xml:space="preserve">เข้าร่วมกิจกรรม &lt; 30% ของเป้าหมาย </t>
  </si>
  <si>
    <t>● แบ่งปันความรู้ที่ได้ ให้บุคลากรในภาควิชาอย่างมีประสิทธิผล (Knowledge Management) 
● เข้าร่วมกิจกรรมพัฒนาตนอื่นๆ ที่มีประโยชน์ต่อภาควิชา</t>
  </si>
  <si>
    <t>+0.1-1.0
+0.1-0.5</t>
  </si>
  <si>
    <r>
      <rPr>
        <b/>
        <sz val="11"/>
        <color theme="1"/>
        <rFont val="Tahoma"/>
        <family val="2"/>
        <scheme val="minor"/>
      </rPr>
      <t>8.5</t>
    </r>
    <r>
      <rPr>
        <sz val="11"/>
        <color theme="1"/>
        <rFont val="Tahoma"/>
        <family val="2"/>
        <charset val="222"/>
        <scheme val="minor"/>
      </rPr>
      <t xml:space="preserve">
8-8.4
7-7.9
</t>
    </r>
  </si>
  <si>
    <t>แบบกำหนดเป้าหมาย ตัววัดผลสำเร็จของงานตามข้อตกลงการปฏิบัติงาน    รอบการประเมิน พ.ศ. 256..</t>
  </si>
  <si>
    <t>แบบติดตามผลการปฏิบัติงาน รอบการประเมิน พ.ศ. 256..</t>
  </si>
  <si>
    <r>
      <t xml:space="preserve">ผู้รับการประเมิน </t>
    </r>
    <r>
      <rPr>
        <sz val="10"/>
        <color theme="1"/>
        <rFont val="Tahoma"/>
        <family val="2"/>
        <scheme val="minor"/>
      </rPr>
      <t xml:space="preserve">.................................................................................................                     </t>
    </r>
    <r>
      <rPr>
        <b/>
        <sz val="10"/>
        <color theme="1"/>
        <rFont val="Tahoma"/>
        <family val="2"/>
        <scheme val="minor"/>
      </rPr>
      <t>ภาควิชาสรีรวิทยา คณะแพทยศาสตร์ศิริราชพยาบาล มหาวิทยาลัยมหิดล</t>
    </r>
  </si>
  <si>
    <t>Q พนักงานมหาวิทยาลัย</t>
  </si>
  <si>
    <t>รอบการทำข้อตกลง</t>
  </si>
  <si>
    <t>oครั้งที่ 1 (1 มิ.ย. .... – 30 พ.ย. ....)</t>
  </si>
  <si>
    <t>oครั้งที่ 2 (1 ธ.ค. .... – 31 พ.ค. ....)</t>
  </si>
  <si>
    <r>
      <t>o</t>
    </r>
    <r>
      <rPr>
        <b/>
        <sz val="10"/>
        <color theme="1"/>
        <rFont val="Tahoma"/>
        <family val="2"/>
        <scheme val="minor"/>
      </rPr>
      <t xml:space="preserve"> ลูกจ้าง</t>
    </r>
  </si>
  <si>
    <t xml:space="preserve"> oครั้งที่ 2 (1 ธ.ค. .... – 31 พ.ค. ....)</t>
  </si>
  <si>
    <r>
      <t>ผู้ประเมิน</t>
    </r>
    <r>
      <rPr>
        <sz val="10"/>
        <color theme="1"/>
        <rFont val="Tahoma"/>
        <family val="2"/>
        <scheme val="minor"/>
      </rPr>
      <t xml:space="preserve"> </t>
    </r>
    <r>
      <rPr>
        <b/>
        <sz val="10"/>
        <color theme="1"/>
        <rFont val="Tahoma"/>
        <family val="2"/>
        <scheme val="minor"/>
      </rPr>
      <t>(ผู้บังคับบัญชาชั้นต้น)</t>
    </r>
    <r>
      <rPr>
        <sz val="10"/>
        <color theme="1"/>
        <rFont val="Tahoma"/>
        <family val="2"/>
        <scheme val="minor"/>
      </rPr>
      <t xml:space="preserve">  ..........................  </t>
    </r>
  </si>
  <si>
    <t xml:space="preserve">วันที่บันทึกข้อมูล </t>
  </si>
  <si>
    <t>......................</t>
  </si>
  <si>
    <t xml:space="preserve">ภาระงาน ตัวชี้วัดความสำเร็จของภาระงาน เป้าหมาย ตามข้อตกลงการปฏิบัติงาน (Performance Agreement : PA) </t>
  </si>
  <si>
    <r>
      <t xml:space="preserve">รายงานความก้าวหน้าผลการปฏิบัติงานตามข้อตกลงการปฏิบัติงาน : </t>
    </r>
    <r>
      <rPr>
        <sz val="10"/>
        <color rgb="FF000000"/>
        <rFont val="Tahoma"/>
        <family val="2"/>
        <scheme val="minor"/>
      </rPr>
      <t xml:space="preserve"> </t>
    </r>
  </si>
  <si>
    <r>
      <t>1.</t>
    </r>
    <r>
      <rPr>
        <b/>
        <sz val="10"/>
        <color theme="1"/>
        <rFont val="Tahoma"/>
        <family val="2"/>
        <scheme val="minor"/>
      </rPr>
      <t xml:space="preserve"> </t>
    </r>
    <r>
      <rPr>
        <sz val="10"/>
        <color theme="1"/>
        <rFont val="Tahoma"/>
        <family val="2"/>
        <scheme val="minor"/>
      </rPr>
      <t>ให้ผู้บังคับบัญชาชั้นต้นและผู้รับการประเมิน ร่วมกับหัวหน้าภาควิชา ตกลงร่วมกันเกี่ยวกับภาระงาน ค่าน้ำหนัก ตัวชี้วัด เป้าหมาย เกณฑ์การประเมิน ให้สอดคล้องตามลักษณะงาน ตำแหน่งงาน และความรู้ความสามารถ โดยให้คำนึงถึงแผนยุทธศาสตร์ แผนกลยุทธ์ และหรือเป้าหมายของมหาวิทยาลัย ส่วนงาน และหรือหน่วยงาน</t>
    </r>
  </si>
  <si>
    <t>ให้ผู้รับการประเมินรายงานความก้าวหน้าของภาระงานที่ทำข้อตกลงการปฏิบัติงาน โดยเทียบกับตัวชี้วัดเป้าหมายผลสำเร็จของภาระงานตามเกณฑ์การประเมิน ทั้งนี้หากมีปัญหา/อุปสรรคที่คาดว่าจะส่งผลทำให้ภาระงานไม่บรรลุเป้าหมายให้ระบุรายละเอียด พร้อมให้ผู้รับการประเมินและผู้บังคับบัญชาชั้นต้นลงลายมือชื่อไว้ด้วย</t>
  </si>
  <si>
    <t>2. ให้ผู้รับการประเมินกรอกภาระงาน ตัวชี้วัด เป้าหมาย เป็นลายลักษณ์อักษร พร้อมให้ผู้รับการประเมิน ผู้บังคับบัญชาชั้นต้น หัวหน้าภาควิชาลงลายมือชื่อไว้ด้วย</t>
  </si>
  <si>
    <t>ภาระงานตามข้อตกลงการปฏิบัติงาน</t>
  </si>
  <si>
    <t xml:space="preserve">เป้าหมาย/ตัวชี้วัดผลสำเร็จของงาน </t>
  </si>
  <si>
    <t>รายงานความก้าวหน้าผลการปฏิบัติงานตามตัวชี้วัดเป้าหมายความสำเร็จของภาระงาน</t>
  </si>
  <si>
    <t xml:space="preserve">(โปรดระบุหัวข้อภาระงาน 1-6 สำหรับสายวิชาการ, 1-4 สำหรับสายสนับสนุนให้เหมือนแบบกำหนดเป้าหมาย ตัววัดผลสำเร็จของงานตามข้อตกลงการปฏิบัติงาน) </t>
  </si>
  <si>
    <t>(ให้เหมือนแบบกำหนดเป้าหมาย ตัววัดผลสำเร็จของงานตามข้อตกลงการปฏิบัติงาน)</t>
  </si>
  <si>
    <t>ภาระงานที่ทำข้อตกลงการปฏิบัติงาน</t>
  </si>
  <si>
    <t>มิติตัวชี้วัด</t>
  </si>
  <si>
    <t>ตัวชี้วัดความสำเร็จ</t>
  </si>
  <si>
    <t>เป้าหมาย</t>
  </si>
  <si>
    <t>(โปรดระบุหัวข้อภาระงาน 1-6 สำหรับสายวิชาการ, 1-4 สำหรับสายสนับสนุน)</t>
  </si>
  <si>
    <t>อัตราการบรรลุผลสำเร็จตามเป้าหมายคิดเป็นร้อยละ ……. เทียบผลลัพธ์กับเป้าหมาย       o  บรรลุ    o  ไม่บรรลุ</t>
  </si>
  <si>
    <t>(ระบุ: ปริมาณ, คุณภาพ, เวลา, ความคุ้มค่า หรือ ความพึงพอใจ)</t>
  </si>
  <si>
    <t>ลงนาม ....................................................... ผู้รับการประเมิน</t>
  </si>
  <si>
    <t>ลงนาม ....................................................... ผู้ประเมิน (ผู้บังคับบัญชาชั้นต้น)</t>
  </si>
  <si>
    <t>การวิเคราะห์ประเมินตนเอง</t>
  </si>
  <si>
    <t xml:space="preserve">         ( ……………………...)        </t>
  </si>
  <si>
    <t xml:space="preserve">         (…………………………….. )</t>
  </si>
  <si>
    <t>ตำแหน่ง ………….........</t>
  </si>
  <si>
    <t>ตำแหน่ง ..............................</t>
  </si>
  <si>
    <t>วันที่ .................../................./...2566................</t>
  </si>
  <si>
    <r>
      <t>สิ่งที่ทำได้ดี</t>
    </r>
    <r>
      <rPr>
        <sz val="10"/>
        <color theme="1"/>
        <rFont val="Tahoma"/>
        <family val="2"/>
        <scheme val="minor"/>
      </rPr>
      <t xml:space="preserve">  (ระบุชื่อผลลัพธ์ที่ทำได้ดี และมีกระบวนการดำเนินการอย่างไร)  </t>
    </r>
  </si>
  <si>
    <r>
      <t>โอกาสพัฒนา</t>
    </r>
    <r>
      <rPr>
        <sz val="10"/>
        <color theme="1"/>
        <rFont val="Tahoma"/>
        <family val="2"/>
        <scheme val="minor"/>
      </rPr>
      <t xml:space="preserve"> (จะทำให้ดีกว่าเดิมได้อย่างไร) </t>
    </r>
  </si>
  <si>
    <t xml:space="preserve">         (รศ.ดร.นพ.สรชัย...ศรีสุมะ )</t>
  </si>
  <si>
    <t>ตำแหน่ง ......หัวหน้าภาควิชาสรีรวิทยา........................</t>
  </si>
  <si>
    <r>
      <t>วิเคราะห์สาเหตุที่ทำให้ไม่เป็นไปตามเป้าหมาย</t>
    </r>
    <r>
      <rPr>
        <sz val="10"/>
        <color theme="1"/>
        <rFont val="Tahoma"/>
        <family val="2"/>
        <scheme val="minor"/>
      </rPr>
      <t xml:space="preserve">  (ทบทวนกระบวนงาน/วิธีการ  รากปัญหาเกิดจากอะไร ที่สอดคล้องกับผลลัพธ์ที่รายงานแต่ละตัวข้างต้น เพื่อพิจารณาแนวทางปรับปรุง)</t>
    </r>
  </si>
  <si>
    <t>วันที่ .................../................./...256................</t>
  </si>
  <si>
    <r>
      <t>แนวทางแก้ไข</t>
    </r>
    <r>
      <rPr>
        <sz val="10"/>
        <color theme="1"/>
        <rFont val="Tahoma"/>
        <family val="2"/>
        <scheme val="minor"/>
      </rPr>
      <t xml:space="preserve">  (ต้องทำอะไร มีหลักคิด และบริหารความเสี่ยงอย่างไร)  </t>
    </r>
  </si>
  <si>
    <t xml:space="preserve">         (  ………………………...)        </t>
  </si>
  <si>
    <t xml:space="preserve">         (………………………….. )</t>
  </si>
  <si>
    <t>ตำแหน่ง ....................................</t>
  </si>
  <si>
    <t>ลำดับ</t>
  </si>
  <si>
    <t>ภาระงานใน PA</t>
  </si>
  <si>
    <t>ภาระงานที่ปฏิบัติได้จริง</t>
  </si>
  <si>
    <t>น้ำหนัก (%)</t>
  </si>
  <si>
    <t>จำนวนชั่วโมง</t>
  </si>
  <si>
    <t>ภาระงานในภาควิชา</t>
  </si>
  <si>
    <t>งานสอน (กรณีขอตำแหน่งทางวิชาการ ต้องมีภาระงาน ไม่ต่ำกว่า 180 ชั่วโมง/ปี)</t>
  </si>
  <si>
    <t>งานบริการทางวิชาการ (แบ่งตาม ก.พ.อ.03)</t>
  </si>
  <si>
    <t>งานบริการทางวิชาการที่ปฏิบัติเป็นประจำ (รวมถึงงานบริการทางการแพทย์)</t>
  </si>
  <si>
    <t>งานบริการทางวิชาการที่ปฏิบัติเป็นครั้งคราว</t>
  </si>
  <si>
    <t>งานทำนุบำรุงศิลปวัฒนธรรมและสิ่งแวดล้อม</t>
  </si>
  <si>
    <t>งานอื่นๆ ที่ได้รับมอบหมาย</t>
  </si>
  <si>
    <t>งานบริหารหรือคณะทำงานอื่นๆ นอกเหนือจากตำแหน่งผู้บริหาร</t>
  </si>
  <si>
    <t>งานที่เกี่ยวข้องกับการศึกษา</t>
  </si>
  <si>
    <t>งานพัฒนาตนเองและอื่นๆ</t>
  </si>
  <si>
    <t>ภาระงานบริหารภายในคณะ</t>
  </si>
  <si>
    <t>รวมจำนวนภาระงาน</t>
  </si>
  <si>
    <t xml:space="preserve">         แบบรายงานภาระงานที่ปฏิบัติได้จริง (ทั่วไป)</t>
  </si>
  <si>
    <t>1. งานสอน (งานสอนในหลักสูตรของมหาวิทยาลัยมหิดล)</t>
  </si>
  <si>
    <r>
      <t>1.1 จำนวนชั่วโมงทำการสอนภาคบรรยาย</t>
    </r>
    <r>
      <rPr>
        <sz val="11"/>
        <color theme="1"/>
        <rFont val="Tahoma"/>
        <family val="2"/>
        <scheme val="minor"/>
      </rPr>
      <t xml:space="preserve"> เช่น การสอนบรรยาย (Lecture), การสอนบรรยายแบบมีปฏิสัมพันธ์กับผู้เรียน (Interactive Lecture), การอภิปรายกลุ่ม (Group Discussion), การสอนแบบใช้ปัญหาเป็นฐาน (Problem-Based Learning (PBL)), การสอนแบบใช้ทีมเป็นฐานการเรียนรู้ (Team-Based Learning (TBL)), การสอนแบบห้องเรียนกลับทาง (Flipped Classroom), การสอนทฤษฎีโดยใช้สถานการณ์จำลอง (Simulation-Based Learning (SBL)), Small Group Studies, Integrated Learning, Interdepartmental Integrated Learning, Knowledge Synthesizing Activity (KSA), Conference ได้แก่ Interesting Case Conference, Morbidity and Mortality Conference, Journal Club, Book Club, Research Forum, Seminar, การสอนบรรยายสำหรับเตรียมปฏิบัติ </t>
    </r>
  </si>
  <si>
    <t>ระดับการศึกษา/หลักสูตร</t>
  </si>
  <si>
    <t>จำนวนนักศึกษา</t>
  </si>
  <si>
    <t>ชั่วโมงสอนภาคบรรยาย</t>
  </si>
  <si>
    <t>น้ำหนัก</t>
  </si>
  <si>
    <t>ชั่วโมงทำการ
(ชมXน้ำหนัก)</t>
  </si>
  <si>
    <t>ระดับปริญญาตรี</t>
  </si>
  <si>
    <t>Lecture</t>
  </si>
  <si>
    <t>x 3</t>
  </si>
  <si>
    <t>1.   หลักสูตร   แพทยศาสตรบัณฑิต,  คณะแพทยศาสตร์ศิริราชพยาบาล ปี 1</t>
  </si>
  <si>
    <t xml:space="preserve">รายวิชา      SIXX 000: </t>
  </si>
  <si>
    <t>หัวข้อ</t>
  </si>
  <si>
    <t>2.   หลักสูตร   แพทยศาสตรบัณฑิต,  คณะแพทยศาสตร์ศิริราชพยาบาล ปี 2</t>
  </si>
  <si>
    <t>3.   หลักสูตร   แพทยศาสตรบัณฑิต,  คณะแพทยศาสตร์ศิริราชพยาบาล ปี 3</t>
  </si>
  <si>
    <t>4.   หลักสูตร   แพทย์แผนไทยประยุกต์บัณฑิต ปี 2, คณะแพทยศาสตร์ศิริราชพยาบาล</t>
  </si>
  <si>
    <t xml:space="preserve">5.   หลักสูตร </t>
  </si>
  <si>
    <t xml:space="preserve">2.   หลักสูตร   </t>
  </si>
  <si>
    <t>สอนภาคบรรยายที่มีผู้สอนเป็นหมู่คณะ - คณะผู้สอนที่ร่วมกันวางแผนการสอน,เตรียมการสอน,เตรียมอุปกรณ์</t>
  </si>
  <si>
    <t>สอนภาคบรรยายที่มีผู้สอนเป็นหมู่คณะ – คณะผู้ร่วมสอน ผู้ร่วมคุมกิจกรรม</t>
  </si>
  <si>
    <t>x 1</t>
  </si>
  <si>
    <t>หลักสูตร/รายวิชา………………………………………………………………………………</t>
  </si>
  <si>
    <t>การสัมมนา – ผู้บรรยาย , ที่ปรึกษาหลัก , ผู้คุมกิจกรรม</t>
  </si>
  <si>
    <t>การสัมมนา –  ผู้ร่วมสอน , ผู้เข้าร่วมกิจกรรม</t>
  </si>
  <si>
    <t>x  1</t>
  </si>
  <si>
    <t>ระดับสูงกว่าปริญญาตรี</t>
  </si>
  <si>
    <t>x 4</t>
  </si>
  <si>
    <t>1.   หลักสูตร   M.Sc./Ph.D. (Medical Physiology), คณะแพทยศาสตร์ศิริราชพยาบาล</t>
  </si>
  <si>
    <t>2.   หลักสูตร</t>
  </si>
  <si>
    <t xml:space="preserve">3.   หลักสูตร </t>
  </si>
  <si>
    <t xml:space="preserve">4.   หลักสูตร  </t>
  </si>
  <si>
    <r>
      <t xml:space="preserve">5. </t>
    </r>
    <r>
      <rPr>
        <sz val="11"/>
        <rFont val="Tahoma"/>
        <family val="2"/>
        <scheme val="minor"/>
      </rPr>
      <t>หลักสูตร</t>
    </r>
  </si>
  <si>
    <t>6. หลักสูตร</t>
  </si>
  <si>
    <t>7. หลักสูตร</t>
  </si>
  <si>
    <t xml:space="preserve">1.   หลักสูตร  </t>
  </si>
  <si>
    <t>2. หลักสูตร</t>
  </si>
  <si>
    <t>3. หลักสูตร</t>
  </si>
  <si>
    <t xml:space="preserve">1.   หลักสูตร   </t>
  </si>
  <si>
    <t>รายวิชา   SIPS518 : CURRENT TOPICS IN MEDICAL PHYSIOLOGY AND BIOPHYSICS</t>
  </si>
  <si>
    <t>รายวิชา   SIPS525 : SEMINAR IN MEDICAL PHYSIOLOGY RESEARCH (1 credits)</t>
  </si>
  <si>
    <t>รายวิชา   SIPS601 : SEMINAR IN MEDICAL PHYSIOLOGY I (1 credits)</t>
  </si>
  <si>
    <t>รายวิชา   SIPS602 : SEMINAR IN MEDICAL PHYSIOLOGY II (1 credits)</t>
  </si>
  <si>
    <t>รวมชั่วโมงทำการสอนภาคบรรยาย </t>
  </si>
  <si>
    <r>
      <t xml:space="preserve">1.2 จำนวนชั่วโมงทำการสอนภาคปฏิบัติ </t>
    </r>
    <r>
      <rPr>
        <sz val="11"/>
        <color theme="1"/>
        <rFont val="Tahoma"/>
        <family val="2"/>
        <scheme val="minor"/>
      </rPr>
      <t xml:space="preserve">เช่น การสอนในห้องปฏิบัติการ (Laboratory Teaching), การสอนข้างเตียง (Bedside Teaching), การสอนสาธิต (Demonstration), การสอนอภิปรายรายงานและการ approach ผู้ป่วย (Preceptorship), การสอนฝึกปฏิบัติในสถานการณ์จำลอง (Clinical Simulation), การสอนฝึกปฏิบัติกับผู้ป่วยจริงภายใต้การดูแลของอาจารย์ (Practice Under Supervision), การสอนฝึกปฏิบัติการบริบาลผู้ป่วยในฐานะส่วนหนึ่งของทีม (Practice in Patient Care Team), การสอนฝึกปฏิบัติในชุมชน (Practice in Community), สอนที่หอผู้ป่วย (Ward Round, Grand Round), สอนที่ห้องตรวจผู้ป่วยนอก, สอนที่คลินิกเฉพาะโรคสอนหรือควบคุมการผ่าตัด, สอนหรือควบคุมการให้การระงับความรู้สึก </t>
    </r>
  </si>
  <si>
    <t xml:space="preserve">1.2.1 การสอนภาคปฏิบัติ </t>
  </si>
  <si>
    <t>ชั่วโมงสอนภาคปฏิบัติ</t>
  </si>
  <si>
    <t>ชั่วโมงทำการ</t>
  </si>
  <si>
    <t>สอนภาคปฏิบัติ</t>
  </si>
  <si>
    <t>x 1.5</t>
  </si>
  <si>
    <r>
      <t xml:space="preserve">สอนภาคในห้องปฏิบัติการที่มีผู้สอนเป็นหมู่คณะ </t>
    </r>
    <r>
      <rPr>
        <sz val="11"/>
        <color theme="1"/>
        <rFont val="Tahoma"/>
        <family val="2"/>
        <scheme val="minor"/>
      </rPr>
      <t>– คณะผู้สอนที่ร่วมกันวางแผนการสอน, เตรียมการสอน, เตรียมอุปกรณ์, talk lab</t>
    </r>
  </si>
  <si>
    <r>
      <t xml:space="preserve">สอนภาคในห้องปฏิบัติการที่มีผู้สอนเป็นหมู่คณะ </t>
    </r>
    <r>
      <rPr>
        <sz val="11"/>
        <color theme="1"/>
        <rFont val="Tahoma"/>
        <family val="2"/>
        <scheme val="minor"/>
      </rPr>
      <t>– คณะผู้ร่วมสอน ผู้ร่วมคุมกิจกรรม</t>
    </r>
  </si>
  <si>
    <t xml:space="preserve">ระดับสูงกว่าปริญญาตรี </t>
  </si>
  <si>
    <t xml:space="preserve">หลักสูตร/รายวิชา  </t>
  </si>
  <si>
    <t xml:space="preserve">2.   หลักสูตร  </t>
  </si>
  <si>
    <t>รวมชั่วโมงทำการสอนภาคปฏิบัติตามหลักสูตร</t>
  </si>
  <si>
    <t>1.2.2 การตรวจรายงานผู้ป่วยที่มีการอภิปรายกับผู้เรียน</t>
  </si>
  <si>
    <t>การตรวจรายงานผู้ป่วยที่มีการอภิปรายกับผู้เรียน</t>
  </si>
  <si>
    <t>จำนวนรายงาน (ฉบับ)</t>
  </si>
  <si>
    <t>รายงานฉบับเต็ม (คิดภาระงาน 1 ชม. ต่อรายงาน 1 ฉบับ)</t>
  </si>
  <si>
    <t>รายงานแบบสั้น (คิดภาะรงาน 5 นาที ต่อรายงาน 1 ฉบับ)</t>
  </si>
  <si>
    <t>x 0.08</t>
  </si>
  <si>
    <t>รวมชั่วโมงทำการสอนภาคปฏิบัติ กรณีตรวจรายงานผู้ป่วยที่มีการอภิปราย</t>
  </si>
  <si>
    <t xml:space="preserve">1.2.3 การสอนที่หน่วยบริการ / ขณะอยู่เวรรับปรึกษา </t>
  </si>
  <si>
    <t>ประเภทการสอน</t>
  </si>
  <si>
    <t>ชั่วโมงสอน</t>
  </si>
  <si>
    <t>ภาคปฏิบัติ</t>
  </si>
  <si>
    <t>(ชม x น้ำหนัก)</t>
  </si>
  <si>
    <r>
      <t>สอนที่หน่วยบริการ</t>
    </r>
    <r>
      <rPr>
        <sz val="11"/>
        <color theme="1"/>
        <rFont val="Tahoma"/>
        <family val="2"/>
        <scheme val="minor"/>
      </rPr>
      <t xml:space="preserve"> - โดยไม่ได้ปฏิบัติงานบริการตามปกติ</t>
    </r>
  </si>
  <si>
    <r>
      <t>สอนที่หน่วยบริการ</t>
    </r>
    <r>
      <rPr>
        <sz val="11"/>
        <color theme="1"/>
        <rFont val="Tahoma"/>
        <family val="2"/>
        <scheme val="minor"/>
      </rPr>
      <t xml:space="preserve"> –  ในขณะปฏิบัติงานบริการ</t>
    </r>
  </si>
  <si>
    <t>x 1/3</t>
  </si>
  <si>
    <r>
      <t xml:space="preserve">การสอนในขณะอยู่เวรรับปรึกษา </t>
    </r>
    <r>
      <rPr>
        <b/>
        <i/>
        <sz val="11"/>
        <color theme="1"/>
        <rFont val="Tahoma"/>
        <family val="2"/>
        <scheme val="minor"/>
      </rPr>
      <t>(ทั้งในและนอกเวลาราชการ)</t>
    </r>
    <r>
      <rPr>
        <b/>
        <sz val="11"/>
        <color theme="1"/>
        <rFont val="Tahoma"/>
        <family val="2"/>
        <scheme val="minor"/>
      </rPr>
      <t xml:space="preserve"> </t>
    </r>
  </si>
  <si>
    <t>x 1/15</t>
  </si>
  <si>
    <t>รวมชั่วโมงทำการสอนภาคปฏิบัติ กรณีการสอนที่หน่วยบริการ / ขณะอยู่เวรรับปรึกษา  (4)</t>
  </si>
  <si>
    <t>1.2.4 การเป็นอาจารย์ที่ปรึกษาแพทย์ประจำบ้านสาขาจิตเวชศาสตร์ (Supervision) ตามเกณฑ์ราชวิทยาลัยจิตแพทย์ คิดเฉพาะชั้นปีที่อยู่ในหลักสูตร ป.บัณฑิตขั้นสูง</t>
  </si>
  <si>
    <t>(จำนวน นศ. x น้ำหนัก)</t>
  </si>
  <si>
    <t>อาจารย์ที่ปรึกษาแพทย์ประจำบ้านสาขาจิตเวชศาสตร์ (Supervision) ตามเกณฑ์ราชวิทยาลัยจิตแพทย์</t>
  </si>
  <si>
    <t>x 1 x 46</t>
  </si>
  <si>
    <t>รวมชั่วโมงทำการสอนภาคปฏิบัติ กรณีการเป็นอาจารย์ที่ปรึกษาแพทย์ประจำบ้านสาขาจิตเวชศาสตร์ (5)</t>
  </si>
  <si>
    <t xml:space="preserve">หมายเหตุ </t>
  </si>
  <si>
    <t>การคิดภาระงานตามรอบปีการประเมิน 1 รอบปีการประเมิน มี 12 เดือน หรือ 46 สัปดาห์</t>
  </si>
  <si>
    <t xml:space="preserve">1.3 การสอนภาคสนาม </t>
  </si>
  <si>
    <t>หลักสูตร</t>
  </si>
  <si>
    <t>การเยี่ยมนักศึกษาที่ปฏิบัติงานนอกคณะ (คิดภาระงานตามจริง ไม่เกิน 8 ชม.ต่อวัน)</t>
  </si>
  <si>
    <t>การเป็นที่ปรึกษาโครงงานในชุมชนของนักศึกษา แพทย์ประจำบ้าน หรือแพทย์ประจำบ้านต่อยอด (คิดภาระงานตามจริง ไม่เกิน 4 ชม./โครงงาน)</t>
  </si>
  <si>
    <t>รวมชั่วโมงทำการสอนภาคสนาม  (6)</t>
  </si>
  <si>
    <t>1.4 การคุมวิทยานิพนธ์/สารนิพนธ์/โครงงาน</t>
  </si>
  <si>
    <t>หลักสูตรและประเภทการคุม</t>
  </si>
  <si>
    <t>(จำนวน นศ. X น้ำหนัก)</t>
  </si>
  <si>
    <r>
      <t>วิทยานิพนธ์ระดับปริญญาเอก</t>
    </r>
    <r>
      <rPr>
        <sz val="11"/>
        <color theme="1"/>
        <rFont val="Tahoma"/>
        <family val="2"/>
        <scheme val="minor"/>
      </rPr>
      <t xml:space="preserve"> </t>
    </r>
    <r>
      <rPr>
        <b/>
        <sz val="11"/>
        <color theme="1"/>
        <rFont val="Tahoma"/>
        <family val="2"/>
        <scheme val="minor"/>
      </rPr>
      <t>แบบ 1</t>
    </r>
    <r>
      <rPr>
        <sz val="11"/>
        <color theme="1"/>
        <rFont val="Tahoma"/>
        <family val="2"/>
        <scheme val="minor"/>
      </rPr>
      <t xml:space="preserve"> (แผนการศึกษาที่เน้นการวิจัยโดยการทำวิทยานิพนธ์เพียงอย่างเดียว) </t>
    </r>
  </si>
  <si>
    <t>1.1 อาจารย์ที่ปรึกษาหลัก หลักสูตร............................................................................................................</t>
  </si>
  <si>
    <t>x 230</t>
  </si>
  <si>
    <t>(ระบุชื่อนักศึกษาและรหัส) ........................................................................................................................................</t>
  </si>
  <si>
    <t>(ระบุความก้าวหน้าของนักศึกษา) ........................................................................................................................................</t>
  </si>
  <si>
    <t>1.2 อาจารย์ที่ปรึกษาร่วม หลักสูตร.............................................................................................................</t>
  </si>
  <si>
    <t>x 69</t>
  </si>
  <si>
    <r>
      <t>วิทยานิพนธ์ระดับปริญญาเอก แบบ 2</t>
    </r>
    <r>
      <rPr>
        <sz val="11"/>
        <color theme="1"/>
        <rFont val="Tahoma"/>
        <family val="2"/>
        <scheme val="minor"/>
      </rPr>
      <t xml:space="preserve"> (แผนการศึกษาที่เน้นการวิจัย โดยมีการทำวิทยานิพนธ์ และศึกษารายวิชาเพิ่มเติม)</t>
    </r>
  </si>
  <si>
    <t>2.1 อาจารย์ที่ปรึกษาหลัก หลักสูตร.............................................................................................................</t>
  </si>
  <si>
    <t>x 184</t>
  </si>
  <si>
    <t>2.2 อาจารย์ที่ปรึกษาร่วม หลักสูตร.............................................................................................................</t>
  </si>
  <si>
    <r>
      <t>วิทยานิพนธ์ระดับปริญญาโท แผน ก</t>
    </r>
    <r>
      <rPr>
        <sz val="11"/>
        <color theme="1"/>
        <rFont val="Tahoma"/>
        <family val="2"/>
        <scheme val="minor"/>
      </rPr>
      <t xml:space="preserve"> (แผนการศึกษาที่เน้นการวิจัยโดยมีการทำวิทยานิพนธ์ อาจมีหรือไม่มีการศึกษารายวิชาก็ได้)</t>
    </r>
  </si>
  <si>
    <t xml:space="preserve">3.1 อาจารย์ที่ปรึกษาหลัก หลักสูตร............................................................................................................. </t>
  </si>
  <si>
    <t>x 138</t>
  </si>
  <si>
    <t>(ระบุชื่อนักศึกษา) ........................................................................................................................................</t>
  </si>
  <si>
    <t>3.2 อาจารย์ที่ปรึกษาร่วม หลักสูตร.............................................................................................................</t>
  </si>
  <si>
    <t>x 46</t>
  </si>
  <si>
    <t>(ระบุความก้าวหน้านักศึกษา) ........................................................................................................................................</t>
  </si>
  <si>
    <r>
      <t xml:space="preserve">สารนิพนธ์ ระดับปริญญาโท แผน ข </t>
    </r>
    <r>
      <rPr>
        <sz val="11"/>
        <color theme="1"/>
        <rFont val="Tahoma"/>
        <family val="2"/>
        <scheme val="minor"/>
      </rPr>
      <t>(แผนการศึกษาที่เน้นการศึกษารายวิชาโดยไม่ต้องทำวิทยานิพนธ์ แต่ต้องมีการค้นคว้าอิสระ)</t>
    </r>
  </si>
  <si>
    <t>4.1 อาจารย์ที่ปรึกษาหลัก หลักสูตร.............................................................................................................</t>
  </si>
  <si>
    <t xml:space="preserve">4.2 อาจารย์ที่ปรึกษาร่วม หลักสูตร............................................................................................................. </t>
  </si>
  <si>
    <t>x 11.5</t>
  </si>
  <si>
    <t>โครงงานระดับปริญญาตรี</t>
  </si>
  <si>
    <t>5.1 อาจารย์ที่ปรึกษาหลัก หลักสูตร............................................................................................................</t>
  </si>
  <si>
    <t>5.2 อาจารย์ที่ปรึกษาร่วม หลักสูตร.............................................................................................................</t>
  </si>
  <si>
    <t>รวมชั่วโมงทำการคุมวิทยานิพนธ์/สารนิพนธ์/โครงงาน (7)</t>
  </si>
  <si>
    <t>ชั่วโมงทำการของภาระงานการเรียนการสอนด้านการคุมวิทยานิพนธ์/สารนิพนธ์/โครงงาน/งานวิจัย คิดภาระงานตามรอบปีการประเมิน 1 รอบปีการประเมิน มี 12 เดือน หรือ 46 สัปดาห์</t>
  </si>
  <si>
    <t>ภาระงานสอน</t>
  </si>
  <si>
    <t>รวม</t>
  </si>
  <si>
    <r>
      <t>2. งานวิจัย</t>
    </r>
    <r>
      <rPr>
        <b/>
        <sz val="11"/>
        <color theme="1"/>
        <rFont val="Tahoma"/>
        <family val="2"/>
        <scheme val="minor"/>
      </rPr>
      <t xml:space="preserve"> </t>
    </r>
    <r>
      <rPr>
        <b/>
        <u/>
        <sz val="11"/>
        <color theme="1"/>
        <rFont val="Tahoma"/>
        <family val="2"/>
        <scheme val="minor"/>
      </rPr>
      <t xml:space="preserve"> </t>
    </r>
    <r>
      <rPr>
        <sz val="11"/>
        <color theme="1"/>
        <rFont val="Tahoma"/>
        <family val="2"/>
        <scheme val="minor"/>
      </rPr>
      <t>งานที่คณะรับทราบอย่างเป็นทางการ และคิดภาระงานตามสัดส่วนที่ทำข้อตกลงการปฏิบัติงานไว้กับคณบดีหรือหัวหน้าหน่วยงาน ทั้งนี้ ภาระงานในการควบคุมงานวิจัย/โครงงาน ของแพทย์ประจำบ้าน/แพทย์ประจำบ้านต่อยอด จัดอยู่ในภาระงานวิจัยเนื่องจากไม่ใช่ภาระงานสอนตามหลักสูตรของมหาวิทยาลัย และให้คิดภาระงานตามเวลาที่ปฏิบัติงานจริง</t>
    </r>
  </si>
  <si>
    <t>2.1 จำนวนชั่วโมงภาระงานวิจัย</t>
  </si>
  <si>
    <t>ลักษณะของงาน</t>
  </si>
  <si>
    <r>
      <t>ภาระงานวิจัยตามจริง (เป็นภาระงานที่คณะรับทราบอย่างเป็นทางการ</t>
    </r>
    <r>
      <rPr>
        <sz val="11"/>
        <color theme="1"/>
        <rFont val="Tahoma"/>
        <family val="2"/>
        <scheme val="minor"/>
      </rPr>
      <t>)</t>
    </r>
  </si>
  <si>
    <t xml:space="preserve">การควบคุมงานวิจัยของแพทย์ประจำบ้าน/แพทย์ประจำบ้านต่อยอด </t>
  </si>
  <si>
    <t>การควบคุมโครงงานของแพทย์ประจำบ้าน/แพทย์ประจำบ้านต่อยอด</t>
  </si>
  <si>
    <t>รวมชั่วโมงทำการด้านงานวิจัย</t>
  </si>
  <si>
    <r>
      <t xml:space="preserve">2.2 </t>
    </r>
    <r>
      <rPr>
        <b/>
        <u/>
        <sz val="11"/>
        <color theme="1"/>
        <rFont val="Tahoma"/>
        <family val="2"/>
        <scheme val="minor"/>
      </rPr>
      <t>ผลงานที่ส่งให้กับคณะกรรมการดำเนินการ กองทุน “เฉลิมพระเกียรติ” พิจารณาตามเกณฑ์ภาระงานวิจัย</t>
    </r>
    <r>
      <rPr>
        <sz val="11"/>
        <color theme="1"/>
        <rFont val="Tahoma"/>
        <family val="2"/>
        <scheme val="minor"/>
      </rPr>
      <t xml:space="preserve"> ได้แก่ ผลงานวิจัย, บทความวิชาการประเภท Review Article ในวารสารการแพทย์ที่มี Peer Review ระดับนานาชาติ, การจดทะเบียนอนุสิทธิบัตร/สิทธิบัตร หรือ หนังสือหรือตำราที่มีคุณภาพตามเกณฑ์ของมหาวิทยาลัย พร้อมแนบไฟล์บทคัดย่อ (Abstract) ของผลงานวิจัย) หรือไฟล์เอกสาร/หลักฐานผลงานตีพิมพ์อื่นๆ บนระบบประเมินผลการปฏิบัติงานออนไลน์ โดยให้แสดงข้อมูลผลงานที่ส่งย้อนหลังอย่างน้อย 5 ปี</t>
    </r>
  </si>
  <si>
    <t>ช่วงเวลาของการรับทุน</t>
  </si>
  <si>
    <t>% ภาระงานวิจัยตาม PA</t>
  </si>
  <si>
    <t>ผลงานที่ส่งในแต่ละรอบปีของการประเมินพร้อมระบุบทบาทการมีส่วนร่วมในผลงาน 
(ชื่อแรก, corresponding author, ชื่อร่วม) และimpact factor (ถ้ามี)</t>
  </si>
  <si>
    <r>
      <t>2.3</t>
    </r>
    <r>
      <rPr>
        <sz val="11"/>
        <color theme="1"/>
        <rFont val="Tahoma"/>
        <family val="2"/>
        <scheme val="minor"/>
      </rPr>
      <t xml:space="preserve"> </t>
    </r>
    <r>
      <rPr>
        <b/>
        <sz val="11"/>
        <color theme="1"/>
        <rFont val="Tahoma"/>
        <family val="2"/>
        <scheme val="minor"/>
      </rPr>
      <t>โครงการวิจัยที่กำลังดำเนินการ</t>
    </r>
  </si>
  <si>
    <t>โครงการวิจัยที่กำลังดำเนินการ</t>
  </si>
  <si>
    <t>บทบาทของผู้รับทุน</t>
  </si>
  <si>
    <t>ผู้ร่วมโครงการ</t>
  </si>
  <si>
    <t>หัวหน้าโครงการ</t>
  </si>
  <si>
    <t xml:space="preserve">ชื่อโครงการ </t>
  </si>
  <si>
    <t>ความก้าวหน้าของโครงการ</t>
  </si>
  <si>
    <t>ชื่อโครงการ</t>
  </si>
  <si>
    <t xml:space="preserve">2.4 ผลงานวิจัยที่รอการตีพิมพ์ (ระบุชื่อผู้วิจัยทุกคนพร้อมขีดเส้นใต้ชื่อผู้รับทุน ชื่อเรื่อง ชื่อวารสารที่ได้นำส่งผลงานไปตีพิมพ์ และแนบหลักฐานบนระบบประเมินออนไลน์ด้วย (ถ้ามี) </t>
  </si>
  <si>
    <t>ผลงานวิจัยที่รอตีพิมพ์</t>
  </si>
  <si>
    <t>วารสารรับพิจารณา (Submitted)</t>
  </si>
  <si>
    <t xml:space="preserve">วารสารตอบรับการตีพิมพ์ผลงาน </t>
  </si>
  <si>
    <t>(Accepted)</t>
  </si>
  <si>
    <t xml:space="preserve">ชื่อผู้นิพนธ์ (Author). ชื่อบทความวิจัย. ชื่อวารสาร  ปีที่พิมพ์;เล่มที่ของวารสาร (Volume):เลขหน้า. </t>
  </si>
  <si>
    <t>2.5 การเผยแพร่ผลงานวิจัยในที่ประชุมวิชาการ (ระบุชื่อผู้วิจัยทุกคนพร้อมขีดเส้นใต้ชื่อผู้รับทุน ชื่อเรื่องผลงาน ชื่อการประชุม วันที่ประชุม)</t>
  </si>
  <si>
    <t>ผลงานวิจัยที่ได้รับการเผยแพร่ในที่ประชุมวิชาการ</t>
  </si>
  <si>
    <t>ชื่อแรก/corresponding author</t>
  </si>
  <si>
    <t>principal investigator</t>
  </si>
  <si>
    <t>Major advisor ของผู้นำเสนอ</t>
  </si>
  <si>
    <t xml:space="preserve">2.6 ผลงานอื่นๆ  </t>
  </si>
  <si>
    <t>ผลงานอื่นๆ ของผู้รับทุน</t>
  </si>
  <si>
    <t xml:space="preserve">3.  งานบริการทางวิชาการ </t>
  </si>
  <si>
    <t>3.1 งานบริการทางวิชาการที่ปฏิบัติเป็นประจำ (การให้บริการทางการแพทย์ ณ สถานที่ปฏิบัติงานต่าง ๆ ในคณะ)</t>
  </si>
  <si>
    <t>ลักษณะของกิจกรรม  (โปรดระบุรายละเอียดของกิจกรรม)</t>
  </si>
  <si>
    <t xml:space="preserve">หน่วยนับที่อ้างอิงได้ตามจำนวนผู้ป่วยหรือการตรวจ หรือหัตถการหรือการผ่าตัด </t>
  </si>
  <si>
    <t>รวมชั่วโมงทำการงานบริการทางวิชาการที่ปฏิบัติเป็นประจำ</t>
  </si>
  <si>
    <t>1. การคิดภาระงานบริการที่มีการสอนภาคสนามร่วมด้วย ให้คิดภาระงานบริการเป็น 2/3 ของภาระงานรวม</t>
  </si>
  <si>
    <t>2. การคิดภาระงานอยู่เวรรับปรึกษาในเวลาราชการ ให้คิดภาระงานเป็นงานบริการ 2/15 ของภาระงานตามตารางเวร</t>
  </si>
  <si>
    <t xml:space="preserve">3.2 งานบริการทางวิชาการที่ปฏิบัติเป็นครั้งคราว </t>
  </si>
  <si>
    <r>
      <rPr>
        <b/>
        <sz val="11"/>
        <color theme="1"/>
        <rFont val="Tahoma"/>
        <family val="2"/>
        <scheme val="minor"/>
      </rPr>
      <t>3.2.1 งานบริการทางวิชาการที่คิดภาระงานตามจริง ตามที่มีเอกสารหรือขออนุมัติในระบบ SAP (ไม่เกิน 8 ชั่วโมงทำการต่อวัน)</t>
    </r>
    <r>
      <rPr>
        <sz val="11"/>
        <color theme="1"/>
        <rFont val="Tahoma"/>
        <family val="2"/>
        <scheme val="minor"/>
      </rPr>
      <t xml:space="preserve"> เช่น ประธาน/ประธานร่วม/ผู้นำการอภิปราย/วิทยากรในการประชุมวิชาการ คณะทำงานในโครงการต่าง ๆ ในการจัดประชุมวิชาการของภาควิชาหรือคณะฯ กรรมการราชวิทยาลัย/สมาคม/ชมรมวิชาชีพ/สมาคมวิชาชีพ/องค์การระหว่างประเทศ กรรมการออกข้อสอบระดับประเทศ อนุกรรมการฝึกอบรมและสอบ (อฝส.) ของราชวิทยาลัยต่าง ๆ อาจารย์พิเศษ/ อาจารย์ที่ปรึกษา/กรรมการควบคุมวิทยานิพนธ์/กรรมการสอบโครงร่างวิทยานิพนธ์/กรรมการสอบวิทยานิพนธ์นอกมหาวิทยาลัยมหิดล กรรมการประจำหลักสูตรนอกมหาวิทยาลัยมหิดล ผู้ทรงคุณวุฒิที่ต้องออกไปประชุมภายนอกคณะ กรรมการตรวจเยี่ยมประเมินคุณภาพต่าง ๆ เช่น การประเมิน คุณภาพภายใน/ห้องปฏิบัติการ ผู้ทรงคุณวุฒิประเมินเครื่องมือการวิจัย ผู้ทรงคุณวุฒิติดตามผลการวิจัย การบริการชุมชน วิทยากรด้านสังคม/ด้านวัฒนธรรม/ด้านการปฏิบัติธรรมของบุคลากร </t>
    </r>
  </si>
  <si>
    <r>
      <t>รวมชั่วโมงทำการของภาระงานบริการทางวิชาการที่คิดภาระงานตามจริง ตามที่มีเอกสารหรือขอนุมัติในระบบ SAP</t>
    </r>
    <r>
      <rPr>
        <sz val="11"/>
        <color theme="1"/>
        <rFont val="Tahoma"/>
        <family val="2"/>
        <scheme val="minor"/>
      </rPr>
      <t xml:space="preserve"> (1)</t>
    </r>
  </si>
  <si>
    <t>3.2.2 งานกิจกรรมเพื่อสังคมด้านวิชาการ (กรณีเป็น key person)</t>
  </si>
  <si>
    <t>ลักษณะของกิจกรรมเพื่อสังคมด้านวิชาการ (กรณีเป็น key person)</t>
  </si>
  <si>
    <t xml:space="preserve">หน่วยนับ </t>
  </si>
  <si>
    <t>(หน่วยนับ x น้ำหนัก)</t>
  </si>
  <si>
    <r>
      <t xml:space="preserve">แถลงข่าว </t>
    </r>
    <r>
      <rPr>
        <i/>
        <sz val="11"/>
        <color theme="1"/>
        <rFont val="Tahoma"/>
        <family val="2"/>
        <scheme val="minor"/>
      </rPr>
      <t>(หน่วยนับเป็นครั้ง)</t>
    </r>
  </si>
  <si>
    <t>x 2</t>
  </si>
  <si>
    <r>
      <t xml:space="preserve">จัดทำข้อมูลสำหรับบทความ (บทความ ½  – 1 หน้ากระดาษ A4) </t>
    </r>
    <r>
      <rPr>
        <i/>
        <sz val="11"/>
        <color theme="1"/>
        <rFont val="Tahoma"/>
        <family val="2"/>
        <scheme val="minor"/>
      </rPr>
      <t>(หน่วยนับเป็นบทความ)</t>
    </r>
  </si>
  <si>
    <r>
      <t xml:space="preserve">รายการวิทยุ (เป็นการอัดรายการล่วงหน้า) </t>
    </r>
    <r>
      <rPr>
        <i/>
        <sz val="11"/>
        <color theme="1"/>
        <rFont val="Tahoma"/>
        <family val="2"/>
        <scheme val="minor"/>
      </rPr>
      <t>(หน่วยนับเป็นครั้ง)</t>
    </r>
  </si>
  <si>
    <r>
      <t xml:space="preserve">จัดทำข้อมูลสำหรับทำสื่อ Info graphic (ข้อมูลมีความยาวประมาณครึ่งหน้ากระดาษ A4 หรือตามหัวข้อที่กำหนด </t>
    </r>
    <r>
      <rPr>
        <i/>
        <sz val="11"/>
        <color theme="1"/>
        <rFont val="Tahoma"/>
        <family val="2"/>
        <scheme val="minor"/>
      </rPr>
      <t>(หน่วยนับเป็นชิ้นงาน)</t>
    </r>
  </si>
  <si>
    <r>
      <t xml:space="preserve">การถ่ายทำ VDO Clip ภาคประชาชน </t>
    </r>
    <r>
      <rPr>
        <i/>
        <sz val="11"/>
        <color theme="1"/>
        <rFont val="Tahoma"/>
        <family val="2"/>
        <scheme val="minor"/>
      </rPr>
      <t>(หน่วยนับเป็นครั้ง)</t>
    </r>
  </si>
  <si>
    <r>
      <t xml:space="preserve">จัดกิจกรรมเพื่อสังคม (ทั้งในและนอกคณะ) </t>
    </r>
    <r>
      <rPr>
        <i/>
        <sz val="11"/>
        <color theme="1"/>
        <rFont val="Tahoma"/>
        <family val="2"/>
        <scheme val="minor"/>
      </rPr>
      <t>(หน่วยนับเป็นครั้ง)</t>
    </r>
  </si>
  <si>
    <t>- ½ วัน</t>
  </si>
  <si>
    <t>- เต็มวัน</t>
  </si>
  <si>
    <t>x 6</t>
  </si>
  <si>
    <r>
      <t xml:space="preserve">การจัดเสวนา (ทั้งในและนอกคณะ) </t>
    </r>
    <r>
      <rPr>
        <i/>
        <sz val="11"/>
        <color theme="1"/>
        <rFont val="Tahoma"/>
        <family val="2"/>
        <scheme val="minor"/>
      </rPr>
      <t>(หน่วยนับเป็นครั้ง)</t>
    </r>
  </si>
  <si>
    <t>รวมชั่วโมงทำการงานบริการทางวิชาการที่ปฏิบัติเป็นครั้งคราว  กรณีกิจกรรมเพื่อสังคมด้านวิชาการ (กรณีเป็น key person) (2)</t>
  </si>
  <si>
    <t>3.2.3 งานบริการทางวิชาการที่ทำข้อตกลงการปฏิบัติกับหัวหน้าหน่วยงาน ได้แก่ การเขียนตำรา หนังสือ บทความทางวิชาการ ผลิตสื่อการเรียนการสอน โดยคิดภาระงานเฉพาะผลงานที่ตีพิมพ์เผยแพร่แล้ว (หากไม่ได้เผยแพร่ในขนาดที่กำหนด ให้คำนวณเทียบตามพื้นที่ของกระดาษ A4)</t>
  </si>
  <si>
    <t>ลักษณะของผลงาน</t>
  </si>
  <si>
    <t>จำนวนหน้า</t>
  </si>
  <si>
    <t>ตัวคูณเทียบเท่า A4</t>
  </si>
  <si>
    <t>จำนวนหน้าเทียบเท่า A4</t>
  </si>
  <si>
    <t>ชั่วโมงทำการ
(จำนวนหน้า A4 x น้ำหนัก)</t>
  </si>
  <si>
    <t>ตีพิมพ์เป็นภาษาไทย (Font Angsana 14-15 , Single Space กระดาษ A4, Margin 1 นิ้วโดยรอบ)</t>
  </si>
  <si>
    <t>x …….</t>
  </si>
  <si>
    <t>ชื่อผลงาน………………………………………………………..……………………………………</t>
  </si>
  <si>
    <t>ตีพิมพ์เป็นภาษาอังกฤษ (ลักษณะและขนาดตัวอักษร ขนาดกระดาษ ตามที่กำหนดโดยวารสารที่ตีพิมพ์)</t>
  </si>
  <si>
    <t>ชื่อผลงาน………………………………………………………..………………………………………</t>
  </si>
  <si>
    <t>รวมชั่วโมงทำการงานบริการทางวิชาการที่ปฏิบัติเป็นครั้งคราว  กรณีที่ทำข้อตกลงการปฏิบัติกับหัวหน้าหน่วยงาน (3)</t>
  </si>
  <si>
    <t>3.2.4 งานบริการทางวิชาการที่คิดภาระงานตามจำนวนเรื่องหรือราย ได้แก่ การได้รับเชิญให้เป็นผู้ทรงคุณวุฒิต่าง ๆ โดยมีจดหมายเชิญ หรือหนังสือแต่งตั้งเป็นลายลักษณ์อักษรจากผู้จัดกิจกรรมทั้งภายในคณะ ภายนอกคณะ หรือภายนอกมหาวิทยาลัยมหิดล และต้องได้รับการอนุมัติจากคณบดีหรือหัวหน้าหน่วยงาน</t>
  </si>
  <si>
    <t>(เรื่อง/ราย)</t>
  </si>
  <si>
    <t>การเป็นผู้ทรงคุณวุฒิ</t>
  </si>
  <si>
    <t>การเป็นผู้ประเมินตำแหน่งวิชาการหรือความก้าวหน้าของบุคคลภายในหรือภายนอกมหาวิทยาลัย</t>
  </si>
  <si>
    <t>ตำแหน่งผู้ช่วยศาสตราจารย์ หรือนักวิจัย 2</t>
  </si>
  <si>
    <t>ตำแหน่งรองศาสตราจารย์ หรือนักวิจัย 3</t>
  </si>
  <si>
    <t>x 15</t>
  </si>
  <si>
    <t>ตำแหน่งศาสตราจารย์ หรือนักวิจัย 4</t>
  </si>
  <si>
    <t>x 30</t>
  </si>
  <si>
    <t>ตำแหน่งศาสตราจารย์ที่ได้รับเงินเดือนขั้นสูง</t>
  </si>
  <si>
    <t>ตำแหน่งชำนาญการ/ ชำนาญการพิเศษ</t>
  </si>
  <si>
    <t>ตำแหน่งเชี่ยวชาญ</t>
  </si>
  <si>
    <t>ตำแหน่งเชี่ยวชาญพิเศษ</t>
  </si>
  <si>
    <t>รวมชั่วโมงทำการของภาระงานบริการทางวิชาการที่ทำข้อตกลงการปฏิบัติกับหัวหน้าหน่วยงาน (4)</t>
  </si>
  <si>
    <t xml:space="preserve">ภาระงานบริการทางวิชาการที่ปฏิบัติเป็นครั้งคราว </t>
  </si>
  <si>
    <t xml:space="preserve">งภาระานบริการทางวิชาการที่ปฏิบัติเป็นครั้งคราว </t>
  </si>
  <si>
    <t>รวมชั่วโมงทำการงานบริการทางวิชาการที่ปฏิบัติเป็นครั้งคราว</t>
  </si>
  <si>
    <r>
      <t>4. งานกิจกรรมนักศึกษา</t>
    </r>
    <r>
      <rPr>
        <b/>
        <sz val="11"/>
        <color theme="1"/>
        <rFont val="Tahoma"/>
        <family val="2"/>
        <scheme val="minor"/>
      </rPr>
      <t xml:space="preserve"> </t>
    </r>
  </si>
  <si>
    <t>ลักษณะของกิจกรรม (โปรดระบุรายละเอียดของกิจกรรม)</t>
  </si>
  <si>
    <t>(คน/เรื่อง/ครั้ง/ชมรม)</t>
  </si>
  <si>
    <r>
      <t xml:space="preserve">การเป็นอาจารย์ที่ปรึกษา </t>
    </r>
    <r>
      <rPr>
        <sz val="11"/>
        <color theme="1"/>
        <rFont val="Tahoma"/>
        <family val="2"/>
        <scheme val="minor"/>
      </rPr>
      <t>- ให้คำปรึกษาแนะนำ ในด้านการเรียน การดำรงชีวิต การพัฒนาตนเอง ด้านสุขภาพกายและสุขภาพจิต และการตรวจติดตามแฟ้มสะสมผลงาน (Portfolio)</t>
    </r>
  </si>
  <si>
    <r>
      <t xml:space="preserve">นักศึกษา </t>
    </r>
    <r>
      <rPr>
        <i/>
        <sz val="11"/>
        <color theme="1"/>
        <rFont val="Tahoma"/>
        <family val="2"/>
        <scheme val="minor"/>
      </rPr>
      <t>(1 ชม./คน/เดือน รวม 12 ชม.ทำการต่อปี)</t>
    </r>
  </si>
  <si>
    <t>x 12</t>
  </si>
  <si>
    <r>
      <t xml:space="preserve">แพทย์ประจำบ้าน </t>
    </r>
    <r>
      <rPr>
        <i/>
        <sz val="11"/>
        <color theme="1"/>
        <rFont val="Tahoma"/>
        <family val="2"/>
        <scheme val="minor"/>
      </rPr>
      <t>(3 ชม./คน/ไตรมาส รวม 12 ชม.ทำการต่อปี)</t>
    </r>
  </si>
  <si>
    <r>
      <t xml:space="preserve">แพทย์ประจำบ้านต่อยอด </t>
    </r>
    <r>
      <rPr>
        <i/>
        <sz val="11"/>
        <color theme="1"/>
        <rFont val="Tahoma"/>
        <family val="2"/>
        <scheme val="minor"/>
      </rPr>
      <t>(3 ชม./คน/ไตรมาส รวม 12 ชม.ทำการต่อปี)</t>
    </r>
  </si>
  <si>
    <r>
      <t xml:space="preserve">การดูแลสุขภาพจิตนักศึกษาแพทย์ และแพทย์ประจำบ้าน ที่คลินิก 1714 - กรณี case ใหม่ </t>
    </r>
    <r>
      <rPr>
        <i/>
        <sz val="11"/>
        <color theme="1"/>
        <rFont val="Tahoma"/>
        <family val="2"/>
        <scheme val="minor"/>
      </rPr>
      <t>(1 ชม./คน/ครั้ง)</t>
    </r>
  </si>
  <si>
    <r>
      <t xml:space="preserve">การดูแลสุขภาพจิตนักศึกษาแพทย์ และแพทย์ประจำบ้าน ที่คลินิก 1714 - กรณี case เก่า </t>
    </r>
    <r>
      <rPr>
        <i/>
        <sz val="11"/>
        <color theme="1"/>
        <rFont val="Tahoma"/>
        <family val="2"/>
        <scheme val="minor"/>
      </rPr>
      <t>(0.5 ชม./คน/ครั้ง)</t>
    </r>
  </si>
  <si>
    <t>x 0.5</t>
  </si>
  <si>
    <r>
      <t xml:space="preserve">การเป็นอาจารย์ที่ปรึกษาหลักของนวเมธี </t>
    </r>
    <r>
      <rPr>
        <i/>
        <sz val="11"/>
        <color theme="1"/>
        <rFont val="Tahoma"/>
        <family val="2"/>
        <scheme val="minor"/>
      </rPr>
      <t>(1 ชม./เรื่อง/สัปดาห์ รวม 46 ชม.ทำการต่อปี)</t>
    </r>
  </si>
  <si>
    <r>
      <t xml:space="preserve">การเป็นอาจารย์ที่ปรึกษาชมรม </t>
    </r>
    <r>
      <rPr>
        <i/>
        <sz val="11"/>
        <color theme="1"/>
        <rFont val="Tahoma"/>
        <family val="2"/>
        <scheme val="minor"/>
      </rPr>
      <t>(มีประกาศแต่งตั้งอย่างเป็นทางการจากคณบดี)</t>
    </r>
    <r>
      <rPr>
        <sz val="11"/>
        <color theme="1"/>
        <rFont val="Tahoma"/>
        <family val="2"/>
        <scheme val="minor"/>
      </rPr>
      <t xml:space="preserve"> </t>
    </r>
  </si>
  <si>
    <r>
      <t>การเข้าร่วมกิจกรรมของนักศึกษาหรือแพทย์ประจำบ้าน</t>
    </r>
    <r>
      <rPr>
        <sz val="11"/>
        <color theme="1"/>
        <rFont val="Tahoma"/>
        <family val="2"/>
        <scheme val="minor"/>
      </rPr>
      <t xml:space="preserve"> </t>
    </r>
    <r>
      <rPr>
        <b/>
        <sz val="11"/>
        <color theme="1"/>
        <rFont val="Tahoma"/>
        <family val="2"/>
        <scheme val="minor"/>
      </rPr>
      <t>(นับตามจริง ไม่เกิน 8 ชั่วโมงทำการต่อวัน)</t>
    </r>
    <r>
      <rPr>
        <sz val="11"/>
        <color theme="1"/>
        <rFont val="Tahoma"/>
        <family val="2"/>
        <scheme val="minor"/>
      </rPr>
      <t xml:space="preserve"> </t>
    </r>
  </si>
  <si>
    <t>โปรดระบุรายละเอียดของกิจกรรม</t>
  </si>
  <si>
    <t>รวมชั่วโมงทำการงานกิจกรรมนักศึกษา</t>
  </si>
  <si>
    <r>
      <t xml:space="preserve">5. งานทำนุบำรุงศิลปวัฒนธรรม  </t>
    </r>
    <r>
      <rPr>
        <sz val="11"/>
        <color theme="1"/>
        <rFont val="Tahoma"/>
        <family val="2"/>
        <scheme val="minor"/>
      </rPr>
      <t>คิดภาระงานตามเวลาที่เข้าร่วมงานจริง โดยคิดภาระงานได้เฉพาะงานที่จัดโดยคณะ หรือ หน่วยงานภายในคณะ (นับตามจริง ไม่เกิน 8 ชั่วโมงทำการต่อวัน)</t>
    </r>
  </si>
  <si>
    <t>รวมชั่วโมงทำการด้านงานทำนุบำรุงศิลปวัฒนธรรม</t>
  </si>
  <si>
    <r>
      <t>6. งานอื่น ๆ ที่ได้รับมอบหมาย</t>
    </r>
    <r>
      <rPr>
        <b/>
        <sz val="11"/>
        <color theme="1"/>
        <rFont val="Tahoma"/>
        <family val="2"/>
        <scheme val="minor"/>
      </rPr>
      <t xml:space="preserve"> </t>
    </r>
    <r>
      <rPr>
        <sz val="11"/>
        <color theme="1"/>
        <rFont val="Tahoma"/>
        <family val="2"/>
        <scheme val="minor"/>
      </rPr>
      <t>เป็นภาระงานที่ได้รับมอบหมายจากคณบดีหรือหัวหน้าหน่วยงานให้ปฏิบัติ ให้เป็นกรรมการ หรือให้รับผิดชอบงานต่าง ๆ</t>
    </r>
  </si>
  <si>
    <t xml:space="preserve">6.1 งานบริหารหรือคณะทำงานอื่น ๆ </t>
  </si>
  <si>
    <r>
      <t xml:space="preserve">6.1.1 กรณีมีการทำข้อตกลงการปฏิบัติงานกับหัวหน้าหน่วยงาน </t>
    </r>
    <r>
      <rPr>
        <sz val="11"/>
        <color theme="1"/>
        <rFont val="Tahoma"/>
        <family val="2"/>
        <scheme val="minor"/>
      </rPr>
      <t>เช่น รองหัวหน้าภาควิชาฝ่ายต่าง  ๆ หัวหน้าสาขา/หน่วย ผู้ช่วยหัวหน้าภาควิชา คณะทำงานพัฒนาคุณภาพในหน่วยงาน</t>
    </r>
  </si>
  <si>
    <t>งานบริหารหรือคณะทำงานอื่น ๆ (โปรดระบุรายละเอียดของงาน)</t>
  </si>
  <si>
    <t>รวมชั่วโมงทำการงานบริหารหรือคณะทำงานอื่น ๆ  กรณีมีการทำข้อตกลงการปฏิบัติงานกับคณบดีหรือหัวหน้าหน่วยงาน  (1)</t>
  </si>
  <si>
    <r>
      <t>6.1.2 กรณีที่ไม่ได้ทำข้อตกลงการปฏิบัติงานตามสัดส่วนภาระงานเป็นร้อยละ (นับตามจริง ไม่เกิน 8 ชั่วโมงทำการต่อวัน)</t>
    </r>
    <r>
      <rPr>
        <sz val="11"/>
        <color theme="1"/>
        <rFont val="Tahoma"/>
        <family val="2"/>
        <scheme val="minor"/>
      </rPr>
      <t xml:space="preserve"> เช่น คณะกรรมการคัดเลือกแพทย์ดีเด่นในชนบท กรรมการเยี่ยมสำรวจเพื่อพัฒนาคุณภาพ กรรมการทีมนำทางคลินิก แพทย์ประจำทีมกีฬา ภารกิจพิเศษตามเสด็จพระราชวงศ์ งานพิพิธภัณฑ์ กรรมการจัดงานทำบุญอาจารย์ใหญ่/พิธีพระราชทานเพลิงอาจารย์ใหญ่/พิธีลอยอังคารทำบุญอาจารย์ใหญ่</t>
    </r>
  </si>
  <si>
    <t>รวมชั่วโมงทำการงานบริหารหรือคณะทำงานอื่น ๆ กรณีที่ไม่ได้ทำข้อตกลงการปฏิบัติงานตามสัดส่วนภาระงานเป็นร้อยละ   (2)</t>
  </si>
  <si>
    <t>งานบริหารหรือคณะทำงานอื่น ๆ</t>
  </si>
  <si>
    <t>รวมงานบริหารหรือคณะทำงานอื่น ๆ</t>
  </si>
  <si>
    <t>รวมชั่วโมงทำการงานอื่น ๆ ที่ได้รับมอบหมาย  6.1 งานบริหารหรือคณะทำงานอื่น ๆ</t>
  </si>
  <si>
    <t xml:space="preserve">6.2 งานที่เกี่ยวข้องกับการศึกษา </t>
  </si>
  <si>
    <t>6.2.1 กรณีมีการทำข้อตกลงการปฏิบัติงานกับคณบดีหรือหัวหน้าหน่วยงาน</t>
  </si>
  <si>
    <t>งานที่เกี่ยวข้องกับการศึกษา (กรณีมีการทำข้อตกลงการปฏิบัติงานกับคณบดีหรือหัวหน้าหน่วยงาน)</t>
  </si>
  <si>
    <t>รวมชั่วโมงทำการงานที่เกี่ยวข้องกับการศึกษา กรณีมีการทำข้อตกลงการปฏิบัติงานกับคณบดีหรือหัวหน้าหน่วยงาน (1)</t>
  </si>
  <si>
    <t xml:space="preserve">6.2.2 กรณีการเตรียมการสอนออนไลน์ของสื่อประเภทต่าง ๆ  </t>
  </si>
  <si>
    <t>ประเภทของสื่อ (โปรดระบุรายวิชา)</t>
  </si>
  <si>
    <t>ชั่วโมงการเรียนรู้</t>
  </si>
  <si>
    <t>(ชม.การเรียนรู้ x น้ำหนัก)</t>
  </si>
  <si>
    <t>สื่อวีดิทัศน์ประเภทนำเสนอเนื้อหาด้วยสื่อที่หลากหลาย เช่น อนิเมชั่น โมชั่นกราฟิก เป็นต้น (โปรดระบุรายวิชา)</t>
  </si>
  <si>
    <t>รายวิชา .........................................</t>
  </si>
  <si>
    <t>x 10</t>
  </si>
  <si>
    <t>สื่อวีดิทัศน์ประเภทบรรยายหรือบรรยายประกอบสไลด์ (โปรดระบุรายวิชา)</t>
  </si>
  <si>
    <t>x 5</t>
  </si>
  <si>
    <t>สื่ออื่น ๆ เช่น สื่อนำเสนอ Powerpoint เอกสารอ่านประกอบ ภาพกราฟิก อินโฟกราฟิก (โปรดระบุรายวิชา)</t>
  </si>
  <si>
    <r>
      <t>รวมชั่วโมงทำการงานที่เกี่ยวข้องกับการศึกษา</t>
    </r>
    <r>
      <rPr>
        <sz val="11"/>
        <color theme="1"/>
        <rFont val="Tahoma"/>
        <family val="2"/>
        <scheme val="minor"/>
      </rPr>
      <t xml:space="preserve"> </t>
    </r>
    <r>
      <rPr>
        <b/>
        <sz val="11"/>
        <color theme="1"/>
        <rFont val="Tahoma"/>
        <family val="2"/>
        <scheme val="minor"/>
      </rPr>
      <t>กรณีการเตรียมการสอนออนไลน์ของสื่อประเภทต่าง ๆ  (2)</t>
    </r>
  </si>
  <si>
    <t xml:space="preserve">6.2.3 การออกข้อสอบ การคุมสอบ และการตรวจข้อสอบ เฉพาะข้อสอบกลางของภาควิชาหรือคณะ </t>
  </si>
  <si>
    <t>ลักษณะของข้อสอบ (เฉพาะข้อสอบกลางของภาควิชาหรือคณะ)</t>
  </si>
  <si>
    <t>หน่วยนับ</t>
  </si>
  <si>
    <t>ชั่วโมงทำการ
(จำนวนข้อสอบ/Loop/ชม.คุมสอบ x น้ำหนัก)</t>
  </si>
  <si>
    <t>การออกข้อสอบ เฉลย และกำหนดเกณฑ์การให้คะแนน (หน่วยนับเป็นข้อ/Loop)</t>
  </si>
  <si>
    <t>MCQ</t>
  </si>
  <si>
    <t>Short Essay</t>
  </si>
  <si>
    <t>Long Essay</t>
  </si>
  <si>
    <t>MEQ</t>
  </si>
  <si>
    <t>OSCE</t>
  </si>
  <si>
    <t>Structured Oral</t>
  </si>
  <si>
    <t>Lab Practical Exam</t>
  </si>
  <si>
    <t>x 0.25</t>
  </si>
  <si>
    <t>Lab Practical Exam / Set Lab Gross (เช็ค+ตัด key) (คิดภาระงาน 30 นาที / 1 ข้อ x จำนวน Loop)</t>
  </si>
  <si>
    <t>Lab Practical Exam / Set Lab Micro (เช็ค) รวม Double Check (คิดภาระงาน 15 นาที / 1ข้อ x จำนวน Loop)</t>
  </si>
  <si>
    <t>เตรียม Specimen ในการสอบ รวม Double Check (คิดภาระงาน 2 นาที / 1 Slide x จำนวน Loop)</t>
  </si>
  <si>
    <t>x 0.03</t>
  </si>
  <si>
    <t>การตรวจข้อสอบ (หน่วยนับเป็นข้อ/คน)</t>
  </si>
  <si>
    <t>Short Essay (คิดภาระงาน 1 – 5 นาที / 1 ข้อ / 1 คน ขึ้นกับความยากง่ายของการตรวจ ให้ภาควิชากำหนด)</t>
  </si>
  <si>
    <t>x …/60</t>
  </si>
  <si>
    <t>x 0.13</t>
  </si>
  <si>
    <t>OSCE (คิดภาระงาน 2 – 5 นาที / 1 ข้อ / 1 คน ขึ้นกับความยากง่ายของการตรวจ ให้ภาควิชากำหนด)</t>
  </si>
  <si>
    <t>Lab Practical Exam (คิดภาระงาน 2 – 3 นาที / 1 ข้อ / 1 คน ขึ้นกับความยากง่ายของการตรวจ ให้ภาควิชากำหนด)</t>
  </si>
  <si>
    <t>การสอบปฏิบัติ  - คิดภาระงานตามจริง</t>
  </si>
  <si>
    <t>การคุมสอบ – คิดภาระงานคุมสอบตามจริง (โปรดระบุลักษณะข้อสอบที่ต้องคุมสอบ) (หน่วยนับเป็นชั่วโมงคุมสอบ)</t>
  </si>
  <si>
    <t xml:space="preserve">Lab Practical Exam / Set Lab Gross </t>
  </si>
  <si>
    <t xml:space="preserve">Lab Practical Exam / Set Lab Micro </t>
  </si>
  <si>
    <t>เตรียม Specimen ในการสอบ รวม Double Check</t>
  </si>
  <si>
    <t>รวมชั่วโมงทำการของการพัฒนาตนเอง การออกข้อสอบ การคุมสอบ และการตรวจข้อสอบ เฉพาะข้อสอบกลางของภาควิชาหรือคณะ  (3)</t>
  </si>
  <si>
    <r>
      <t xml:space="preserve">6.2.4 กรณีที่ไม่ได้ทำข้อตกลงการปฏิบัติงานตามสัดส่วนภาระงานเป็นร้อยละ </t>
    </r>
    <r>
      <rPr>
        <sz val="11"/>
        <color theme="1"/>
        <rFont val="Tahoma"/>
        <family val="2"/>
        <scheme val="minor"/>
      </rPr>
      <t>เช่น การประชุมเพื่อพัฒนาปรับปรุงหลักสูตรหรือการเรียนการสอน การประเมินผลหรือข้อสอบ งานบริหารการศึกษา งานพัฒนาคุณภาพการศึกษา การประชุมเพื่อพัฒนาข้อสอบของคณะ เป็นต้น</t>
    </r>
  </si>
  <si>
    <t>รวมชั่วโมงทำการงานที่เกี่ยวข้องกับการศึกษา กรณีที่ไม่ได้ทำข้อตกลงการปฏิบัติงานตามสัดส่วนภาระงานเป็นร้อยละ (4)</t>
  </si>
  <si>
    <t>ภาระงานที่เกี่ยวข้องกับการศึกษา</t>
  </si>
  <si>
    <t>รวมที่เกี่ยวข้องกับการศึกษา</t>
  </si>
  <si>
    <t>รวมชั่วโมงทำการ งานอื่น ๆ ที่ได้รับมอบหมาย 6.2 งานที่เกี่ยวข้องกับการศึกษา</t>
  </si>
  <si>
    <r>
      <t xml:space="preserve">6.3 งานพัฒนาตนเองและอื่น ๆ  </t>
    </r>
    <r>
      <rPr>
        <sz val="11"/>
        <color theme="1"/>
        <rFont val="Tahoma"/>
        <family val="2"/>
        <scheme val="minor"/>
      </rPr>
      <t>เช่น การเข้าร่วมอบรมที่เกี่ยวข้องโดยตรงกับการศึกษาหรือการวิจัย การเข้าร่วมประชุมวิชาการที่ไม่ใช่งานประจำ การพัฒนาจิตปัญญา การปฏิบัติธรรม (คิดภาระงานตามจริงเมื่อได้รับอนุมัติจากคณบดีหรือหัวหน้าหน่วยงาน ไม่เกิน 8 ชั่วโมงทำการต่อวัน) สำหรับการเข้าร่วมฟัง talk lab ของผู้สอนท่านอื่น ๆ กรณีไม่ใช่คณะผู้สอน ให้คิด 1 ชั่วโมงทำงานเท่ากับ 0.5 ชั่วโมงทำการ</t>
    </r>
  </si>
  <si>
    <t xml:space="preserve">รวมชั่วโมงทำการงานอื่น ๆ ที่ได้รับมอบหมาย  6.3 งานพัฒนาตนเองและอื่น ๆ  </t>
  </si>
  <si>
    <t xml:space="preserve">ให้พิจารณาจากสัดส่วนภาระงานบริหารที่ทำข้อตกลงหรือจำนวนชั่วโมงเทียบเคียง ตามภาคผนวก 8 ในประกาศฯ เรื่อง หลักเกณฑ์และวิธีการคิดภาระงานของผู้ดำรงตำแหน่งทางวิชาการ ผู้ช่วยอาจารย์ และผู้ช่วยอาจารย์คลินิก  ของคณะแพทยศาสตร์ศิริราชพยาบาล </t>
  </si>
  <si>
    <t xml:space="preserve">1.  กำกับดูแลหน่วยงาน </t>
  </si>
  <si>
    <t>รวมชั่วโมงทำการภาระงานบริหารภายในคณะ ด้านกำกับดูแลหน่วยงาน</t>
  </si>
  <si>
    <t>2.  งานด้านนโยบายคณะ/หน่วยงาน</t>
  </si>
  <si>
    <t>รวมชั่วโมงทำการภาระงานบริหารภายในคณะ ด้านงานด้านนโยบายคณะ/หน่วยงาน</t>
  </si>
  <si>
    <t>3.  งานที่รับผิดชอบตามตำแหน่ง</t>
  </si>
  <si>
    <t>รวมชั่วโมงทำการภาระงานบริหารภายในคณะ ด้านงานที่รับผิดชอบตามตำแหน่ง</t>
  </si>
  <si>
    <t>รวมชั่วโมงทำการด้านงานบริหารภายในคณะ</t>
  </si>
  <si>
    <t xml:space="preserve">1. งานสอน </t>
  </si>
  <si>
    <t>2. งานวิจัย</t>
  </si>
  <si>
    <t xml:space="preserve">4. งานกิจกรรมนักศึกษา </t>
  </si>
  <si>
    <t>5. งานทำนุบำรุงศิลปวัฒนธรรม</t>
  </si>
  <si>
    <t>6. งานอื่น ๆ ที่ได้รับมอบหมาย</t>
  </si>
  <si>
    <t>รวมภาระงานทั้งปี</t>
  </si>
  <si>
    <t>+0.5</t>
  </si>
  <si>
    <t>* นับงานที่ไม่ซ้ำกัน</t>
  </si>
  <si>
    <r>
      <t xml:space="preserve">มีนักศึกษาในความดูแลที่ได้รับการแต่งตั้ง </t>
    </r>
    <r>
      <rPr>
        <sz val="11"/>
        <color rgb="FFFF0000"/>
        <rFont val="Tahoma"/>
        <family val="2"/>
        <scheme val="minor"/>
      </rPr>
      <t>*</t>
    </r>
    <r>
      <rPr>
        <sz val="11"/>
        <rFont val="Tahoma"/>
        <family val="2"/>
        <scheme val="minor"/>
      </rPr>
      <t xml:space="preserve"> (มีระบุความก้าวหน้านักศึกษา)
มีงานสอนเพิ่มขึ้นจากปีการศึกษาก่อนหน้า </t>
    </r>
    <r>
      <rPr>
        <sz val="11"/>
        <color rgb="FFFF0000"/>
        <rFont val="Tahoma"/>
        <family val="2"/>
        <scheme val="minor"/>
      </rPr>
      <t>*</t>
    </r>
    <r>
      <rPr>
        <sz val="11"/>
        <rFont val="Tahoma"/>
        <family val="2"/>
        <scheme val="minor"/>
      </rPr>
      <t xml:space="preserve"> 
มีงานสอนเพิ่มขึ้นจากที่ได้รับมอบหมายต้นปีการศึกษา </t>
    </r>
    <r>
      <rPr>
        <sz val="11"/>
        <color rgb="FFFF0000"/>
        <rFont val="Tahoma"/>
        <family val="2"/>
        <scheme val="minor"/>
      </rPr>
      <t>*</t>
    </r>
  </si>
  <si>
    <t xml:space="preserve">
9</t>
  </si>
  <si>
    <t>+0.3
+0.3
+0.2</t>
  </si>
  <si>
    <t xml:space="preserve">
8.9</t>
  </si>
  <si>
    <t xml:space="preserve">
+0.5</t>
  </si>
  <si>
    <t xml:space="preserve">
+0.5</t>
  </si>
  <si>
    <r>
      <rPr>
        <b/>
        <sz val="11"/>
        <color theme="1"/>
        <rFont val="Tahoma"/>
        <family val="2"/>
        <scheme val="minor"/>
      </rPr>
      <t>8.5</t>
    </r>
    <r>
      <rPr>
        <sz val="11"/>
        <color theme="1"/>
        <rFont val="Tahoma"/>
        <family val="2"/>
        <charset val="222"/>
        <scheme val="minor"/>
      </rPr>
      <t xml:space="preserve"> 
8-8.4</t>
    </r>
  </si>
  <si>
    <t>กลับสู่ ตัวอย่าง-ผลงาน-ประเมินตนเอง</t>
  </si>
  <si>
    <t xml:space="preserve">
+0.1</t>
  </si>
  <si>
    <t xml:space="preserve">
+0.3
</t>
  </si>
  <si>
    <t xml:space="preserve">
+0.6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</si>
</sst>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87" formatCode="0.0"/>
  </numFmts>
  <fonts count="31">
    <font>
      <sz val="11"/>
      <color theme="1"/>
      <name val="Tahoma"/>
      <family val="2"/>
      <charset val="222"/>
      <scheme val="minor"/>
    </font>
    <font>
      <sz val="11"/>
      <color rgb="FFFF0000"/>
      <name val="Tahoma"/>
      <family val="2"/>
      <charset val="222"/>
      <scheme val="minor"/>
    </font>
    <font>
      <u/>
      <sz val="11"/>
      <color theme="10"/>
      <name val="Tahoma"/>
      <family val="2"/>
      <charset val="222"/>
      <scheme val="minor"/>
    </font>
    <font>
      <b/>
      <sz val="11"/>
      <color theme="1"/>
      <name val="Tahoma"/>
      <family val="2"/>
      <scheme val="minor"/>
    </font>
    <font>
      <sz val="11"/>
      <color rgb="FFFF0000"/>
      <name val="Tahoma"/>
      <family val="2"/>
      <scheme val="minor"/>
    </font>
    <font>
      <sz val="11"/>
      <color theme="1"/>
      <name val="Tahoma"/>
      <family val="2"/>
      <scheme val="minor"/>
    </font>
    <font>
      <u/>
      <sz val="11"/>
      <color theme="1"/>
      <name val="Tahoma"/>
      <family val="2"/>
      <scheme val="minor"/>
    </font>
    <font>
      <sz val="11"/>
      <name val="Tahoma"/>
      <family val="2"/>
      <scheme val="minor"/>
    </font>
    <font>
      <b/>
      <sz val="11"/>
      <name val="Tahoma"/>
      <family val="2"/>
      <scheme val="minor"/>
    </font>
    <font>
      <sz val="11"/>
      <name val="Tahoma"/>
      <family val="2"/>
      <charset val="2"/>
      <scheme val="minor"/>
    </font>
    <font>
      <sz val="11"/>
      <name val="Wingdings"/>
      <charset val="2"/>
    </font>
    <font>
      <sz val="11"/>
      <name val="Tahoma"/>
      <family val="2"/>
      <charset val="222"/>
      <scheme val="minor"/>
    </font>
    <font>
      <sz val="11"/>
      <color theme="1"/>
      <name val="Tahoma"/>
      <family val="2"/>
      <charset val="222"/>
      <scheme val="minor"/>
    </font>
    <font>
      <sz val="11"/>
      <color theme="0"/>
      <name val="Tahoma"/>
      <family val="2"/>
      <charset val="222"/>
      <scheme val="minor"/>
    </font>
    <font>
      <sz val="11"/>
      <color theme="1"/>
      <name val="Wingdings"/>
      <charset val="2"/>
    </font>
    <font>
      <sz val="7.7"/>
      <color theme="1"/>
      <name val="Tahoma"/>
      <family val="2"/>
    </font>
    <font>
      <sz val="11"/>
      <color theme="1"/>
      <name val="Tahoma"/>
      <family val="2"/>
      <charset val="2"/>
      <scheme val="minor"/>
    </font>
    <font>
      <sz val="10"/>
      <color theme="1"/>
      <name val="Tahoma"/>
      <family val="2"/>
      <scheme val="minor"/>
    </font>
    <font>
      <b/>
      <sz val="10"/>
      <color theme="1"/>
      <name val="Tahoma"/>
      <family val="2"/>
      <scheme val="minor"/>
    </font>
    <font>
      <b/>
      <sz val="10"/>
      <color rgb="FF000000"/>
      <name val="Tahoma"/>
      <family val="2"/>
      <scheme val="minor"/>
    </font>
    <font>
      <sz val="10"/>
      <color rgb="FF000000"/>
      <name val="Tahoma"/>
      <family val="2"/>
      <scheme val="minor"/>
    </font>
    <font>
      <b/>
      <sz val="11"/>
      <color rgb="FFFF0000"/>
      <name val="Tahoma"/>
      <family val="2"/>
      <scheme val="minor"/>
    </font>
    <font>
      <b/>
      <u/>
      <sz val="11"/>
      <color theme="1"/>
      <name val="Tahoma"/>
      <family val="2"/>
      <scheme val="minor"/>
    </font>
    <font>
      <b/>
      <sz val="11"/>
      <color theme="0"/>
      <name val="Tahoma"/>
      <family val="2"/>
      <scheme val="minor"/>
    </font>
    <font>
      <b/>
      <sz val="11"/>
      <color rgb="FF000000"/>
      <name val="Tahoma"/>
      <family val="2"/>
      <scheme val="minor"/>
    </font>
    <font>
      <b/>
      <i/>
      <sz val="11"/>
      <color theme="1"/>
      <name val="Tahoma"/>
      <family val="2"/>
      <scheme val="minor"/>
    </font>
    <font>
      <i/>
      <sz val="11"/>
      <color theme="1"/>
      <name val="Tahoma"/>
      <family val="2"/>
      <scheme val="minor"/>
    </font>
    <font>
      <sz val="10"/>
      <name val="Tahoma"/>
      <family val="2"/>
      <scheme val="minor"/>
    </font>
    <font>
      <sz val="11"/>
      <color theme="5"/>
      <name val="Tahoma"/>
      <family val="2"/>
      <charset val="222"/>
      <scheme val="minor"/>
    </font>
    <font>
      <u/>
      <sz val="11"/>
      <color theme="5"/>
      <name val="Tahoma"/>
      <family val="2"/>
      <charset val="222"/>
      <scheme val="minor"/>
    </font>
    <font>
      <b/>
      <sz val="11"/>
      <color rgb="FFC00000"/>
      <name val="Tahoma"/>
      <family val="2"/>
      <scheme val="minor"/>
    </font>
  </fonts>
  <fills count="20">
    <fill>
      <patternFill patternType="none"/>
    </fill>
    <fill>
      <patternFill patternType="gray125"/>
    </fill>
    <fill>
      <patternFill patternType="solid">
        <fgColor theme="0" tint="-0.249977111117893"/>
        <bgColor indexed="64"/>
      </patternFill>
    </fill>
    <fill>
      <patternFill patternType="solid">
        <fgColor theme="9" tint="0.59999389629810485"/>
        <bgColor indexed="64"/>
      </patternFill>
    </fill>
    <fill>
      <patternFill patternType="solid">
        <fgColor theme="1"/>
        <bgColor indexed="64"/>
      </patternFill>
    </fill>
    <fill>
      <patternFill patternType="solid">
        <fgColor theme="7" tint="0.59999389629810485"/>
        <bgColor indexed="64"/>
      </patternFill>
    </fill>
    <fill>
      <patternFill patternType="solid">
        <fgColor theme="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33CCFF"/>
        <bgColor indexed="64"/>
      </patternFill>
    </fill>
    <fill>
      <patternFill patternType="solid">
        <fgColor rgb="FFD9D9D9"/>
        <bgColor indexed="64"/>
      </patternFill>
    </fill>
    <fill>
      <patternFill patternType="solid">
        <fgColor rgb="FF9999FF"/>
        <bgColor indexed="64"/>
      </patternFill>
    </fill>
    <fill>
      <patternFill patternType="solid">
        <fgColor rgb="FF92D050"/>
        <bgColor indexed="64"/>
      </patternFill>
    </fill>
    <fill>
      <patternFill patternType="solid">
        <fgColor rgb="FFFF99FF"/>
        <bgColor indexed="64"/>
      </patternFill>
    </fill>
    <fill>
      <patternFill patternType="solid">
        <fgColor rgb="FFFFC000"/>
        <bgColor indexed="64"/>
      </patternFill>
    </fill>
    <fill>
      <patternFill patternType="solid">
        <fgColor rgb="FFCC9900"/>
        <bgColor indexed="64"/>
      </patternFill>
    </fill>
    <fill>
      <patternFill patternType="solid">
        <fgColor theme="7" tint="-0.249977111117893"/>
        <bgColor indexed="64"/>
      </patternFill>
    </fill>
    <fill>
      <patternFill patternType="solid">
        <fgColor rgb="FF00B050"/>
        <bgColor indexed="64"/>
      </patternFill>
    </fill>
    <fill>
      <patternFill patternType="solid">
        <fgColor rgb="FFFF0000"/>
        <bgColor indexed="64"/>
      </patternFill>
    </fill>
    <fill>
      <patternFill patternType="solid">
        <fgColor theme="8" tint="0.79998168889431442"/>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indexed="64"/>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style="medium">
        <color rgb="FF000000"/>
      </left>
      <right style="medium">
        <color rgb="FF000000"/>
      </right>
      <top/>
      <bottom/>
      <diagonal/>
    </border>
    <border>
      <left/>
      <right style="medium">
        <color rgb="FF000000"/>
      </right>
      <top/>
      <bottom/>
      <diagonal/>
    </border>
    <border>
      <left style="medium">
        <color indexed="64"/>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right style="medium">
        <color indexed="64"/>
      </right>
      <top style="medium">
        <color rgb="FF000000"/>
      </top>
      <bottom style="medium">
        <color rgb="FF000000"/>
      </bottom>
      <diagonal/>
    </border>
    <border>
      <left/>
      <right style="medium">
        <color indexed="64"/>
      </right>
      <top/>
      <bottom style="medium">
        <color rgb="FF000000"/>
      </bottom>
      <diagonal/>
    </border>
    <border>
      <left style="medium">
        <color indexed="64"/>
      </left>
      <right/>
      <top style="medium">
        <color rgb="FF000000"/>
      </top>
      <bottom style="medium">
        <color indexed="64"/>
      </bottom>
      <diagonal/>
    </border>
    <border>
      <left style="medium">
        <color rgb="FF000000"/>
      </left>
      <right/>
      <top/>
      <bottom/>
      <diagonal/>
    </border>
    <border>
      <left style="medium">
        <color indexed="64"/>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rgb="FF000000"/>
      </top>
      <bottom/>
      <diagonal/>
    </border>
    <border>
      <left style="medium">
        <color indexed="64"/>
      </left>
      <right style="medium">
        <color rgb="FF000000"/>
      </right>
      <top/>
      <bottom/>
      <diagonal/>
    </border>
    <border>
      <left/>
      <right style="medium">
        <color indexed="64"/>
      </right>
      <top style="medium">
        <color rgb="FF000000"/>
      </top>
      <bottom style="medium">
        <color indexed="64"/>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s>
  <cellStyleXfs count="3">
    <xf numFmtId="0" fontId="0" fillId="0" borderId="0"/>
    <xf numFmtId="0" fontId="2" fillId="0" borderId="0" applyNumberFormat="0" applyFill="0" applyBorder="0" applyAlignment="0" applyProtection="0"/>
    <xf numFmtId="44" fontId="12" fillId="0" borderId="0" applyFont="0" applyFill="0" applyBorder="0" applyAlignment="0" applyProtection="0"/>
  </cellStyleXfs>
  <cellXfs count="577">
    <xf numFmtId="0" fontId="0" fillId="0" borderId="0" xfId="0"/>
    <xf numFmtId="0" fontId="3" fillId="0" borderId="1" xfId="0" applyFont="1" applyBorder="1" applyAlignment="1">
      <alignment horizontal="center" vertical="top"/>
    </xf>
    <xf numFmtId="0" fontId="3" fillId="0" borderId="1" xfId="0" applyFont="1" applyBorder="1" applyAlignment="1">
      <alignment horizontal="center" vertical="top"/>
    </xf>
    <xf numFmtId="0" fontId="3" fillId="0" borderId="1" xfId="0" applyFont="1" applyBorder="1" applyAlignment="1">
      <alignment horizontal="center" vertical="top" wrapText="1"/>
    </xf>
    <xf numFmtId="0" fontId="3" fillId="0" borderId="0" xfId="0" applyFont="1" applyAlignment="1">
      <alignment horizontal="center" vertical="top"/>
    </xf>
    <xf numFmtId="0" fontId="0" fillId="2" borderId="2" xfId="0" applyFill="1" applyBorder="1" applyAlignment="1">
      <alignment vertical="top"/>
    </xf>
    <xf numFmtId="0" fontId="4" fillId="0" borderId="2" xfId="0" applyFont="1" applyBorder="1" applyAlignment="1">
      <alignment vertical="top"/>
    </xf>
    <xf numFmtId="0" fontId="0" fillId="0" borderId="2" xfId="0" applyBorder="1" applyAlignment="1">
      <alignment vertical="top"/>
    </xf>
    <xf numFmtId="49" fontId="0" fillId="0" borderId="2" xfId="0" applyNumberFormat="1" applyBorder="1" applyAlignment="1">
      <alignment horizontal="center" vertical="top"/>
    </xf>
    <xf numFmtId="0" fontId="0" fillId="0" borderId="2" xfId="0" applyBorder="1" applyAlignment="1">
      <alignment horizontal="left" vertical="top" wrapText="1"/>
    </xf>
    <xf numFmtId="0" fontId="0" fillId="0" borderId="0" xfId="0" applyAlignment="1">
      <alignment vertical="top"/>
    </xf>
    <xf numFmtId="0" fontId="0" fillId="0" borderId="3" xfId="0" applyBorder="1" applyAlignment="1">
      <alignment vertical="top"/>
    </xf>
    <xf numFmtId="0" fontId="0" fillId="0" borderId="4" xfId="0" applyBorder="1" applyAlignment="1">
      <alignment vertical="top"/>
    </xf>
    <xf numFmtId="0" fontId="4" fillId="0" borderId="4" xfId="0" applyFont="1" applyBorder="1" applyAlignment="1">
      <alignment vertical="top"/>
    </xf>
    <xf numFmtId="49" fontId="0" fillId="0" borderId="4" xfId="0" applyNumberFormat="1" applyBorder="1" applyAlignment="1">
      <alignment horizontal="center" vertical="top" wrapText="1"/>
    </xf>
    <xf numFmtId="0" fontId="0" fillId="0" borderId="4" xfId="0" applyBorder="1" applyAlignment="1">
      <alignment horizontal="center" vertical="top"/>
    </xf>
    <xf numFmtId="0" fontId="0" fillId="0" borderId="6" xfId="0" applyBorder="1" applyAlignment="1">
      <alignment vertical="top"/>
    </xf>
    <xf numFmtId="0" fontId="0" fillId="0" borderId="1" xfId="0" applyBorder="1" applyAlignment="1">
      <alignment vertical="top"/>
    </xf>
    <xf numFmtId="0" fontId="4" fillId="0" borderId="1" xfId="0" applyFont="1" applyBorder="1" applyAlignment="1">
      <alignment vertical="top"/>
    </xf>
    <xf numFmtId="0" fontId="0" fillId="0" borderId="1" xfId="0" applyBorder="1" applyAlignment="1">
      <alignment horizontal="center" vertical="top"/>
    </xf>
    <xf numFmtId="0" fontId="0" fillId="0" borderId="1" xfId="0" applyBorder="1" applyAlignment="1">
      <alignment vertical="top" wrapText="1"/>
    </xf>
    <xf numFmtId="49" fontId="0" fillId="0" borderId="1" xfId="0" applyNumberFormat="1" applyBorder="1" applyAlignment="1">
      <alignment horizontal="center" vertical="top" wrapText="1"/>
    </xf>
    <xf numFmtId="187" fontId="0" fillId="0" borderId="1" xfId="0" applyNumberFormat="1" applyBorder="1" applyAlignment="1">
      <alignment horizontal="center" vertical="top"/>
    </xf>
    <xf numFmtId="0" fontId="0" fillId="0" borderId="10" xfId="0" applyBorder="1" applyAlignment="1">
      <alignment vertical="top"/>
    </xf>
    <xf numFmtId="0" fontId="0" fillId="0" borderId="11" xfId="0" applyBorder="1" applyAlignment="1">
      <alignment vertical="top"/>
    </xf>
    <xf numFmtId="0" fontId="4" fillId="0" borderId="11" xfId="0" applyFont="1" applyBorder="1" applyAlignment="1">
      <alignment vertical="top"/>
    </xf>
    <xf numFmtId="49" fontId="0" fillId="0" borderId="11" xfId="0" applyNumberFormat="1" applyBorder="1" applyAlignment="1">
      <alignment horizontal="center" vertical="top" wrapText="1"/>
    </xf>
    <xf numFmtId="0" fontId="0" fillId="0" borderId="11" xfId="0" applyBorder="1" applyAlignment="1">
      <alignment horizontal="center" vertical="top"/>
    </xf>
    <xf numFmtId="0" fontId="1" fillId="0" borderId="5" xfId="0" applyFont="1" applyBorder="1" applyAlignment="1">
      <alignment horizontal="left" vertical="top" wrapText="1"/>
    </xf>
    <xf numFmtId="0" fontId="0" fillId="3" borderId="1" xfId="0" applyFill="1" applyBorder="1" applyAlignment="1">
      <alignment vertical="top" wrapText="1"/>
    </xf>
    <xf numFmtId="0" fontId="1" fillId="0" borderId="7" xfId="0" applyFont="1" applyBorder="1" applyAlignment="1">
      <alignment horizontal="left" vertical="top" wrapText="1"/>
    </xf>
    <xf numFmtId="0" fontId="2" fillId="0" borderId="8" xfId="1" applyBorder="1" applyAlignment="1">
      <alignment horizontal="left" vertical="top" wrapText="1"/>
    </xf>
    <xf numFmtId="0" fontId="5" fillId="0" borderId="1" xfId="0" applyFont="1" applyBorder="1" applyAlignment="1">
      <alignment vertical="top" wrapText="1"/>
    </xf>
    <xf numFmtId="0" fontId="0" fillId="0" borderId="13" xfId="0" applyBorder="1" applyAlignment="1">
      <alignment vertical="top"/>
    </xf>
    <xf numFmtId="0" fontId="0" fillId="0" borderId="2" xfId="0" applyBorder="1" applyAlignment="1">
      <alignment horizontal="center" vertical="top"/>
    </xf>
    <xf numFmtId="49" fontId="0" fillId="0" borderId="4" xfId="0" applyNumberFormat="1" applyBorder="1" applyAlignment="1">
      <alignment horizontal="center" vertical="top"/>
    </xf>
    <xf numFmtId="0" fontId="0" fillId="0" borderId="1" xfId="0" applyBorder="1" applyAlignment="1">
      <alignment horizontal="right" vertical="top"/>
    </xf>
    <xf numFmtId="49" fontId="0" fillId="0" borderId="1" xfId="0" applyNumberFormat="1" applyBorder="1" applyAlignment="1">
      <alignment horizontal="center" vertical="top"/>
    </xf>
    <xf numFmtId="49" fontId="0" fillId="0" borderId="11" xfId="0" applyNumberFormat="1" applyBorder="1" applyAlignment="1">
      <alignment horizontal="center" vertical="top"/>
    </xf>
    <xf numFmtId="0" fontId="0" fillId="0" borderId="14" xfId="0" applyBorder="1" applyAlignment="1">
      <alignment vertical="top"/>
    </xf>
    <xf numFmtId="0" fontId="4" fillId="0" borderId="14" xfId="0" applyFont="1" applyBorder="1" applyAlignment="1">
      <alignment vertical="top"/>
    </xf>
    <xf numFmtId="0" fontId="0" fillId="0" borderId="14" xfId="0" applyBorder="1" applyAlignment="1">
      <alignment horizontal="center" vertical="top"/>
    </xf>
    <xf numFmtId="0" fontId="0" fillId="0" borderId="14" xfId="0" applyBorder="1" applyAlignment="1">
      <alignment horizontal="left" vertical="top" wrapText="1"/>
    </xf>
    <xf numFmtId="0" fontId="0" fillId="0" borderId="4" xfId="0" applyBorder="1" applyAlignment="1">
      <alignment vertical="top" wrapText="1"/>
    </xf>
    <xf numFmtId="0" fontId="0" fillId="0" borderId="15" xfId="0" applyBorder="1" applyAlignment="1">
      <alignment horizontal="left" vertical="top" wrapText="1"/>
    </xf>
    <xf numFmtId="0" fontId="0" fillId="0" borderId="16" xfId="0" applyBorder="1" applyAlignment="1">
      <alignment horizontal="left" vertical="top" wrapText="1"/>
    </xf>
    <xf numFmtId="0" fontId="0" fillId="0" borderId="1" xfId="0" applyBorder="1" applyAlignment="1">
      <alignment horizontal="right" vertical="top" wrapText="1"/>
    </xf>
    <xf numFmtId="0" fontId="0" fillId="0" borderId="9" xfId="0" applyBorder="1" applyAlignment="1">
      <alignment horizontal="left" vertical="top" wrapText="1"/>
    </xf>
    <xf numFmtId="187" fontId="0" fillId="0" borderId="4" xfId="0" applyNumberFormat="1" applyBorder="1" applyAlignment="1">
      <alignment horizontal="center" vertical="top"/>
    </xf>
    <xf numFmtId="0" fontId="1" fillId="0" borderId="15" xfId="0" applyFont="1" applyBorder="1" applyAlignment="1">
      <alignment horizontal="left" vertical="top" wrapText="1"/>
    </xf>
    <xf numFmtId="0" fontId="2" fillId="0" borderId="15" xfId="1" applyBorder="1" applyAlignment="1">
      <alignment horizontal="left" vertical="top" wrapText="1"/>
    </xf>
    <xf numFmtId="0" fontId="0" fillId="0" borderId="17" xfId="0" applyBorder="1" applyAlignment="1">
      <alignment horizontal="left" vertical="top" wrapText="1"/>
    </xf>
    <xf numFmtId="0" fontId="4" fillId="0" borderId="0" xfId="0" applyFont="1" applyAlignment="1">
      <alignment vertical="top"/>
    </xf>
    <xf numFmtId="49" fontId="0" fillId="0" borderId="0" xfId="0" applyNumberFormat="1" applyAlignment="1">
      <alignment horizontal="center" vertical="top"/>
    </xf>
    <xf numFmtId="0" fontId="0" fillId="0" borderId="0" xfId="0" applyAlignment="1">
      <alignment horizontal="left" vertical="top" wrapText="1"/>
    </xf>
    <xf numFmtId="0" fontId="7" fillId="0" borderId="4" xfId="0" applyFont="1" applyBorder="1" applyAlignment="1">
      <alignment vertical="top" wrapText="1"/>
    </xf>
    <xf numFmtId="0" fontId="7" fillId="0" borderId="2" xfId="0" applyFont="1" applyBorder="1" applyAlignment="1">
      <alignment vertical="top"/>
    </xf>
    <xf numFmtId="0" fontId="7" fillId="0" borderId="4" xfId="0" applyFont="1" applyBorder="1" applyAlignment="1">
      <alignment vertical="top"/>
    </xf>
    <xf numFmtId="0" fontId="7" fillId="0" borderId="1" xfId="0" applyFont="1" applyBorder="1" applyAlignment="1">
      <alignment vertical="top"/>
    </xf>
    <xf numFmtId="0" fontId="7" fillId="0" borderId="11" xfId="0" applyFont="1" applyBorder="1" applyAlignment="1">
      <alignment vertical="top"/>
    </xf>
    <xf numFmtId="0" fontId="7" fillId="0" borderId="14" xfId="0" applyFont="1" applyBorder="1" applyAlignment="1">
      <alignment vertical="top"/>
    </xf>
    <xf numFmtId="0" fontId="7" fillId="0" borderId="0" xfId="0" applyFont="1" applyAlignment="1">
      <alignment vertical="top"/>
    </xf>
    <xf numFmtId="0" fontId="7" fillId="0" borderId="1" xfId="0" applyFont="1" applyBorder="1" applyAlignment="1">
      <alignment vertical="top" wrapText="1"/>
    </xf>
    <xf numFmtId="0" fontId="8" fillId="0" borderId="1" xfId="0" applyFont="1" applyBorder="1" applyAlignment="1">
      <alignment vertical="top" wrapText="1"/>
    </xf>
    <xf numFmtId="0" fontId="5" fillId="3" borderId="1" xfId="0" applyFont="1" applyFill="1" applyBorder="1" applyAlignment="1">
      <alignment vertical="top" wrapText="1"/>
    </xf>
    <xf numFmtId="0" fontId="0" fillId="0" borderId="1" xfId="0" applyFill="1" applyBorder="1" applyAlignment="1">
      <alignment vertical="top" wrapText="1"/>
    </xf>
    <xf numFmtId="49" fontId="0" fillId="0" borderId="1" xfId="0" applyNumberFormat="1" applyFill="1" applyBorder="1" applyAlignment="1">
      <alignment horizontal="center" vertical="top"/>
    </xf>
    <xf numFmtId="0" fontId="8" fillId="0" borderId="1" xfId="0" applyFont="1" applyBorder="1" applyAlignment="1">
      <alignment vertical="top"/>
    </xf>
    <xf numFmtId="49" fontId="5" fillId="3" borderId="1" xfId="0" applyNumberFormat="1" applyFont="1" applyFill="1" applyBorder="1" applyAlignment="1">
      <alignment horizontal="center" vertical="top" wrapText="1"/>
    </xf>
    <xf numFmtId="0" fontId="0" fillId="0" borderId="18" xfId="0" applyBorder="1" applyAlignment="1">
      <alignment vertical="top"/>
    </xf>
    <xf numFmtId="0" fontId="0" fillId="0" borderId="19" xfId="0" applyBorder="1" applyAlignment="1">
      <alignment vertical="top"/>
    </xf>
    <xf numFmtId="0" fontId="4" fillId="0" borderId="19" xfId="0" applyFont="1" applyBorder="1" applyAlignment="1">
      <alignment vertical="top"/>
    </xf>
    <xf numFmtId="0" fontId="7" fillId="0" borderId="19" xfId="0" applyFont="1" applyBorder="1" applyAlignment="1">
      <alignment vertical="top"/>
    </xf>
    <xf numFmtId="0" fontId="7" fillId="0" borderId="19" xfId="0" applyFont="1" applyBorder="1" applyAlignment="1">
      <alignment vertical="top" wrapText="1"/>
    </xf>
    <xf numFmtId="49" fontId="0" fillId="0" borderId="19" xfId="0" applyNumberFormat="1" applyBorder="1" applyAlignment="1">
      <alignment horizontal="center" vertical="top" wrapText="1"/>
    </xf>
    <xf numFmtId="0" fontId="0" fillId="0" borderId="19" xfId="0" applyBorder="1" applyAlignment="1">
      <alignment horizontal="center" vertical="top"/>
    </xf>
    <xf numFmtId="0" fontId="9" fillId="0" borderId="1" xfId="0" applyFont="1" applyBorder="1" applyAlignment="1">
      <alignment vertical="top" wrapText="1"/>
    </xf>
    <xf numFmtId="0" fontId="1" fillId="0" borderId="9" xfId="0" applyFont="1" applyBorder="1" applyAlignment="1">
      <alignment horizontal="left" vertical="top" wrapText="1"/>
    </xf>
    <xf numFmtId="49" fontId="3" fillId="3" borderId="1" xfId="0" applyNumberFormat="1" applyFont="1" applyFill="1" applyBorder="1" applyAlignment="1">
      <alignment horizontal="center" vertical="top"/>
    </xf>
    <xf numFmtId="0" fontId="2" fillId="0" borderId="7" xfId="1" applyBorder="1" applyAlignment="1">
      <alignment horizontal="left" vertical="top" wrapText="1"/>
    </xf>
    <xf numFmtId="0" fontId="3" fillId="3" borderId="1" xfId="0" applyFont="1" applyFill="1" applyBorder="1" applyAlignment="1">
      <alignment vertical="top" wrapText="1"/>
    </xf>
    <xf numFmtId="49" fontId="3" fillId="0" borderId="1" xfId="0" applyNumberFormat="1" applyFont="1" applyBorder="1" applyAlignment="1">
      <alignment horizontal="center" vertical="top" wrapText="1"/>
    </xf>
    <xf numFmtId="44" fontId="0" fillId="0" borderId="6" xfId="2" applyFont="1" applyBorder="1" applyAlignment="1">
      <alignment vertical="top"/>
    </xf>
    <xf numFmtId="44" fontId="0" fillId="0" borderId="1" xfId="2" applyFont="1" applyBorder="1" applyAlignment="1">
      <alignment horizontal="right" vertical="top"/>
    </xf>
    <xf numFmtId="44" fontId="4" fillId="0" borderId="1" xfId="2" applyFont="1" applyBorder="1" applyAlignment="1">
      <alignment vertical="top"/>
    </xf>
    <xf numFmtId="44" fontId="0" fillId="0" borderId="1" xfId="2" applyFont="1" applyBorder="1" applyAlignment="1">
      <alignment horizontal="center" vertical="top"/>
    </xf>
    <xf numFmtId="44" fontId="0" fillId="0" borderId="0" xfId="2" applyFont="1" applyAlignment="1">
      <alignment vertical="top"/>
    </xf>
    <xf numFmtId="0" fontId="4" fillId="0" borderId="4" xfId="0" applyFont="1" applyBorder="1" applyAlignment="1">
      <alignment vertical="top" wrapText="1"/>
    </xf>
    <xf numFmtId="0" fontId="16" fillId="0" borderId="1" xfId="0" applyFont="1" applyBorder="1" applyAlignment="1">
      <alignment vertical="top" wrapText="1"/>
    </xf>
    <xf numFmtId="0" fontId="8" fillId="3" borderId="1" xfId="0" applyFont="1" applyFill="1" applyBorder="1" applyAlignment="1">
      <alignment horizontal="center" vertical="center" wrapText="1"/>
    </xf>
    <xf numFmtId="0" fontId="3" fillId="3" borderId="1" xfId="0" applyFont="1" applyFill="1" applyBorder="1" applyAlignment="1">
      <alignment vertical="center" wrapText="1"/>
    </xf>
    <xf numFmtId="49" fontId="5" fillId="3" borderId="1" xfId="0" applyNumberFormat="1" applyFont="1" applyFill="1" applyBorder="1" applyAlignment="1">
      <alignment horizontal="center" vertical="center" wrapText="1"/>
    </xf>
    <xf numFmtId="0" fontId="7" fillId="0" borderId="1" xfId="0" applyFont="1" applyBorder="1" applyAlignment="1">
      <alignment horizontal="center" vertical="center"/>
    </xf>
    <xf numFmtId="0" fontId="0" fillId="0" borderId="1" xfId="0" applyBorder="1" applyAlignment="1">
      <alignment vertical="center" wrapText="1"/>
    </xf>
    <xf numFmtId="49" fontId="0" fillId="0" borderId="1" xfId="0" applyNumberFormat="1" applyBorder="1" applyAlignment="1">
      <alignment horizontal="center" vertical="center" wrapText="1"/>
    </xf>
    <xf numFmtId="0" fontId="7" fillId="0" borderId="14" xfId="0" applyFont="1" applyBorder="1" applyAlignment="1">
      <alignment horizontal="center" vertical="center" wrapText="1"/>
    </xf>
    <xf numFmtId="0" fontId="17" fillId="0" borderId="0" xfId="0" applyFont="1" applyAlignment="1">
      <alignment horizontal="center"/>
    </xf>
    <xf numFmtId="0" fontId="17" fillId="0" borderId="0" xfId="0" applyFont="1"/>
    <xf numFmtId="0" fontId="18" fillId="0" borderId="0" xfId="0" applyFont="1" applyAlignment="1">
      <alignment horizontal="center" vertical="center"/>
    </xf>
    <xf numFmtId="0" fontId="18" fillId="0" borderId="0" xfId="0" applyFont="1" applyAlignment="1">
      <alignment horizontal="left" vertical="center"/>
    </xf>
    <xf numFmtId="0" fontId="18" fillId="0" borderId="0" xfId="0" applyFont="1" applyAlignment="1">
      <alignment vertical="center"/>
    </xf>
    <xf numFmtId="0" fontId="17" fillId="0" borderId="0" xfId="0" applyFont="1" applyAlignment="1">
      <alignment vertical="center"/>
    </xf>
    <xf numFmtId="0" fontId="17" fillId="0" borderId="0" xfId="0" applyFont="1" applyAlignment="1">
      <alignment horizontal="left" vertical="center" indent="3"/>
    </xf>
    <xf numFmtId="0" fontId="18" fillId="0" borderId="0" xfId="0" applyFont="1" applyAlignment="1">
      <alignment horizontal="right" vertical="center"/>
    </xf>
    <xf numFmtId="0" fontId="17" fillId="0" borderId="0" xfId="0" applyFont="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left" vertical="center"/>
    </xf>
    <xf numFmtId="0" fontId="18" fillId="0" borderId="21" xfId="0" applyFont="1" applyBorder="1" applyAlignment="1">
      <alignment horizontal="center" vertical="center" wrapText="1"/>
    </xf>
    <xf numFmtId="0" fontId="18" fillId="0" borderId="24" xfId="0" applyFont="1" applyBorder="1" applyAlignment="1">
      <alignment horizontal="center" vertical="center" wrapText="1"/>
    </xf>
    <xf numFmtId="0" fontId="17" fillId="0" borderId="21" xfId="0" applyFont="1" applyBorder="1" applyAlignment="1">
      <alignment vertical="center" wrapText="1"/>
    </xf>
    <xf numFmtId="0" fontId="17" fillId="0" borderId="21" xfId="0" applyFont="1" applyBorder="1" applyAlignment="1">
      <alignment horizontal="left" vertical="center" wrapText="1"/>
    </xf>
    <xf numFmtId="0" fontId="18" fillId="0" borderId="27" xfId="0" applyFont="1" applyBorder="1" applyAlignment="1">
      <alignment horizontal="center" vertical="center" wrapText="1"/>
    </xf>
    <xf numFmtId="0" fontId="17" fillId="0" borderId="27" xfId="0" applyFont="1" applyBorder="1" applyAlignment="1">
      <alignment vertical="center" wrapText="1"/>
    </xf>
    <xf numFmtId="0" fontId="17" fillId="0" borderId="23" xfId="0" applyFont="1" applyBorder="1" applyAlignment="1">
      <alignment horizontal="center" vertical="center" wrapText="1"/>
    </xf>
    <xf numFmtId="0" fontId="17" fillId="0" borderId="26" xfId="0" applyFont="1" applyBorder="1" applyAlignment="1">
      <alignment horizontal="center" vertical="center" wrapText="1"/>
    </xf>
    <xf numFmtId="0" fontId="17" fillId="0" borderId="24" xfId="0" applyFont="1" applyBorder="1" applyAlignment="1">
      <alignment vertical="center" wrapText="1"/>
    </xf>
    <xf numFmtId="0" fontId="17" fillId="0" borderId="29" xfId="0" applyFont="1" applyBorder="1" applyAlignment="1">
      <alignment horizontal="center" vertical="center" wrapText="1"/>
    </xf>
    <xf numFmtId="0" fontId="17" fillId="0" borderId="29" xfId="0" applyFont="1" applyBorder="1" applyAlignment="1">
      <alignment vertical="top" wrapText="1"/>
    </xf>
    <xf numFmtId="0" fontId="17" fillId="0" borderId="26" xfId="0" applyFont="1" applyBorder="1" applyAlignment="1">
      <alignment vertical="top" wrapText="1"/>
    </xf>
    <xf numFmtId="0" fontId="17" fillId="0" borderId="24" xfId="0" applyFont="1" applyBorder="1" applyAlignment="1">
      <alignment vertical="top" wrapText="1"/>
    </xf>
    <xf numFmtId="0" fontId="18" fillId="0" borderId="0" xfId="0" applyFont="1"/>
    <xf numFmtId="0" fontId="0" fillId="0" borderId="1" xfId="0" applyBorder="1" applyAlignment="1">
      <alignment horizontal="center" vertical="center"/>
    </xf>
    <xf numFmtId="0" fontId="0" fillId="0" borderId="1" xfId="0" applyBorder="1" applyAlignment="1">
      <alignment horizontal="left" vertical="center"/>
    </xf>
    <xf numFmtId="0" fontId="0" fillId="0" borderId="0" xfId="0" applyAlignment="1">
      <alignment horizontal="center" vertical="center"/>
    </xf>
    <xf numFmtId="0" fontId="0" fillId="0" borderId="1" xfId="0" applyBorder="1" applyAlignment="1">
      <alignment horizontal="left" vertical="center" wrapText="1"/>
    </xf>
    <xf numFmtId="187" fontId="13" fillId="4" borderId="1" xfId="0" applyNumberFormat="1" applyFont="1" applyFill="1" applyBorder="1" applyAlignment="1">
      <alignment horizontal="center" vertical="center"/>
    </xf>
    <xf numFmtId="0" fontId="13" fillId="4" borderId="1" xfId="0" applyFont="1" applyFill="1" applyBorder="1" applyAlignment="1">
      <alignment horizontal="center" vertical="center"/>
    </xf>
    <xf numFmtId="187" fontId="0" fillId="0" borderId="1" xfId="0" applyNumberFormat="1" applyBorder="1" applyAlignment="1">
      <alignment horizontal="center" vertical="center"/>
    </xf>
    <xf numFmtId="0" fontId="0" fillId="5" borderId="1" xfId="0" applyFill="1" applyBorder="1" applyAlignment="1" applyProtection="1">
      <alignment horizontal="center" vertical="center"/>
      <protection locked="0"/>
    </xf>
    <xf numFmtId="187" fontId="0" fillId="4" borderId="1" xfId="0" applyNumberFormat="1"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right" vertical="center"/>
    </xf>
    <xf numFmtId="0" fontId="0" fillId="6" borderId="1" xfId="0" applyFill="1" applyBorder="1" applyAlignment="1">
      <alignment horizontal="center" vertical="center"/>
    </xf>
    <xf numFmtId="187" fontId="21" fillId="6" borderId="1" xfId="0" applyNumberFormat="1" applyFont="1" applyFill="1" applyBorder="1" applyAlignment="1">
      <alignment horizontal="center" vertical="center"/>
    </xf>
    <xf numFmtId="0" fontId="0" fillId="0" borderId="0" xfId="0" applyAlignment="1">
      <alignment horizontal="left" vertical="center"/>
    </xf>
    <xf numFmtId="0" fontId="5" fillId="0" borderId="0" xfId="0" applyFont="1"/>
    <xf numFmtId="0" fontId="23" fillId="7" borderId="30" xfId="0" applyFont="1" applyFill="1" applyBorder="1" applyAlignment="1">
      <alignment horizontal="center" vertical="center" wrapText="1"/>
    </xf>
    <xf numFmtId="0" fontId="23" fillId="7" borderId="33" xfId="0" applyFont="1" applyFill="1" applyBorder="1" applyAlignment="1">
      <alignment horizontal="center" vertical="center" wrapText="1"/>
    </xf>
    <xf numFmtId="0" fontId="5" fillId="8" borderId="30" xfId="0" applyFont="1" applyFill="1" applyBorder="1" applyAlignment="1">
      <alignment horizontal="center" vertical="center" wrapText="1"/>
    </xf>
    <xf numFmtId="0" fontId="5" fillId="8" borderId="33" xfId="0" applyFont="1" applyFill="1" applyBorder="1" applyAlignment="1">
      <alignment horizontal="center" vertical="center" wrapText="1"/>
    </xf>
    <xf numFmtId="0" fontId="5" fillId="0" borderId="27" xfId="0" applyFont="1" applyBorder="1" applyAlignment="1">
      <alignment vertical="center" wrapText="1"/>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0" xfId="0" applyFont="1"/>
    <xf numFmtId="0" fontId="4" fillId="0" borderId="27" xfId="0" applyFont="1" applyBorder="1" applyAlignment="1">
      <alignment horizontal="center" vertical="center" wrapText="1"/>
    </xf>
    <xf numFmtId="0" fontId="21" fillId="0" borderId="26" xfId="0" applyFont="1" applyBorder="1" applyAlignment="1">
      <alignment horizontal="center" vertical="center" wrapText="1"/>
    </xf>
    <xf numFmtId="0" fontId="4" fillId="0" borderId="25" xfId="0" applyFont="1" applyBorder="1" applyAlignment="1">
      <alignment horizontal="left" vertical="center" wrapText="1"/>
    </xf>
    <xf numFmtId="0" fontId="4" fillId="0" borderId="0" xfId="0" applyFont="1" applyAlignment="1">
      <alignment horizontal="left" vertical="center" wrapText="1"/>
    </xf>
    <xf numFmtId="0" fontId="4" fillId="0" borderId="26" xfId="0" applyFont="1" applyBorder="1" applyAlignment="1">
      <alignment horizontal="left" vertical="center" wrapText="1"/>
    </xf>
    <xf numFmtId="0" fontId="5" fillId="0" borderId="24" xfId="0" applyFont="1" applyBorder="1" applyAlignment="1">
      <alignment vertical="center" wrapText="1"/>
    </xf>
    <xf numFmtId="0" fontId="5" fillId="0" borderId="29" xfId="0" applyFont="1" applyBorder="1" applyAlignment="1">
      <alignment horizontal="center" vertical="center" wrapText="1"/>
    </xf>
    <xf numFmtId="0" fontId="5" fillId="0" borderId="24" xfId="0" applyFont="1" applyBorder="1" applyAlignment="1">
      <alignment horizontal="center" vertical="center" wrapText="1"/>
    </xf>
    <xf numFmtId="0" fontId="5" fillId="8" borderId="24" xfId="0" applyFont="1" applyFill="1" applyBorder="1" applyAlignment="1">
      <alignment horizontal="center" vertical="center" wrapText="1"/>
    </xf>
    <xf numFmtId="0" fontId="5" fillId="8" borderId="29" xfId="0" applyFont="1" applyFill="1" applyBorder="1" applyAlignment="1">
      <alignment horizontal="center" vertical="center" wrapText="1"/>
    </xf>
    <xf numFmtId="0" fontId="5" fillId="0" borderId="29" xfId="0" applyFont="1" applyBorder="1" applyAlignment="1">
      <alignment vertical="top" wrapText="1"/>
    </xf>
    <xf numFmtId="0" fontId="5" fillId="0" borderId="0" xfId="0" applyFont="1" applyAlignment="1">
      <alignment horizontal="center" vertical="center"/>
    </xf>
    <xf numFmtId="0" fontId="4" fillId="0" borderId="27" xfId="0" applyFont="1" applyBorder="1" applyAlignment="1">
      <alignment vertical="center" wrapText="1"/>
    </xf>
    <xf numFmtId="0" fontId="5" fillId="0" borderId="25" xfId="0" applyFont="1" applyBorder="1" applyAlignment="1">
      <alignment horizontal="left" vertical="center"/>
    </xf>
    <xf numFmtId="0" fontId="5" fillId="0" borderId="0" xfId="0" applyFont="1" applyAlignment="1">
      <alignment horizontal="left" vertical="center"/>
    </xf>
    <xf numFmtId="0" fontId="5" fillId="0" borderId="26" xfId="0" applyFont="1" applyBorder="1" applyAlignment="1">
      <alignment horizontal="left" vertical="center"/>
    </xf>
    <xf numFmtId="0" fontId="4" fillId="0" borderId="29" xfId="0" applyFont="1" applyBorder="1" applyAlignment="1">
      <alignment horizontal="center" vertical="center" wrapText="1"/>
    </xf>
    <xf numFmtId="0" fontId="4" fillId="0" borderId="29" xfId="0" applyFont="1" applyBorder="1" applyAlignment="1">
      <alignment vertical="top" wrapText="1"/>
    </xf>
    <xf numFmtId="0" fontId="3" fillId="7" borderId="30" xfId="0" applyFont="1" applyFill="1" applyBorder="1" applyAlignment="1">
      <alignment horizontal="center" vertical="center" wrapText="1"/>
    </xf>
    <xf numFmtId="0" fontId="3" fillId="7" borderId="33" xfId="0" applyFont="1" applyFill="1" applyBorder="1" applyAlignment="1">
      <alignment horizontal="center" vertical="center" wrapText="1"/>
    </xf>
    <xf numFmtId="0" fontId="3" fillId="8" borderId="24" xfId="0" applyFont="1" applyFill="1" applyBorder="1" applyAlignment="1">
      <alignment horizontal="center" vertical="center" wrapText="1"/>
    </xf>
    <xf numFmtId="0" fontId="3" fillId="8" borderId="0" xfId="0" applyFont="1" applyFill="1" applyAlignment="1">
      <alignment horizontal="center" vertical="center" wrapText="1"/>
    </xf>
    <xf numFmtId="0" fontId="3" fillId="8" borderId="29" xfId="0" applyFont="1" applyFill="1" applyBorder="1" applyAlignment="1">
      <alignment vertical="center" wrapText="1"/>
    </xf>
    <xf numFmtId="0" fontId="5" fillId="0" borderId="21" xfId="0" applyFont="1" applyBorder="1" applyAlignment="1">
      <alignment horizontal="center" vertical="center" wrapText="1"/>
    </xf>
    <xf numFmtId="0" fontId="5" fillId="0" borderId="23" xfId="0" applyFont="1" applyBorder="1" applyAlignment="1">
      <alignment horizontal="center" vertical="center" wrapText="1"/>
    </xf>
    <xf numFmtId="0" fontId="4" fillId="0" borderId="0" xfId="0" applyFont="1" applyAlignment="1">
      <alignment horizontal="center" vertical="center" wrapText="1"/>
    </xf>
    <xf numFmtId="0" fontId="3" fillId="8" borderId="30" xfId="0" applyFont="1" applyFill="1" applyBorder="1" applyAlignment="1">
      <alignment horizontal="center" vertical="center" wrapText="1"/>
    </xf>
    <xf numFmtId="0" fontId="3" fillId="8" borderId="32" xfId="0" applyFont="1" applyFill="1" applyBorder="1" applyAlignment="1">
      <alignment horizontal="center" vertical="center" wrapText="1"/>
    </xf>
    <xf numFmtId="0" fontId="3" fillId="8" borderId="33" xfId="0" applyFont="1" applyFill="1" applyBorder="1" applyAlignment="1">
      <alignment vertical="center" wrapText="1"/>
    </xf>
    <xf numFmtId="0" fontId="4" fillId="0" borderId="24" xfId="0" applyFont="1" applyBorder="1" applyAlignment="1">
      <alignment horizontal="center" vertical="center" wrapText="1"/>
    </xf>
    <xf numFmtId="0" fontId="4" fillId="0" borderId="20" xfId="0" applyFont="1" applyBorder="1" applyAlignment="1">
      <alignment horizontal="center" vertical="center" wrapText="1"/>
    </xf>
    <xf numFmtId="0" fontId="5" fillId="0" borderId="28" xfId="0" applyFont="1" applyBorder="1" applyAlignment="1">
      <alignment vertical="center" wrapText="1"/>
    </xf>
    <xf numFmtId="0" fontId="5" fillId="0" borderId="20" xfId="0" applyFont="1" applyBorder="1" applyAlignment="1">
      <alignment vertical="center" wrapText="1"/>
    </xf>
    <xf numFmtId="0" fontId="3" fillId="8" borderId="31" xfId="0" applyFont="1" applyFill="1" applyBorder="1" applyAlignment="1">
      <alignment vertical="center" wrapText="1"/>
    </xf>
    <xf numFmtId="0" fontId="3" fillId="8" borderId="32" xfId="0" applyFont="1" applyFill="1" applyBorder="1" applyAlignment="1">
      <alignment vertical="center" wrapText="1"/>
    </xf>
    <xf numFmtId="0" fontId="3" fillId="8" borderId="30" xfId="0" applyFont="1" applyFill="1" applyBorder="1" applyAlignment="1">
      <alignment vertical="center" wrapText="1"/>
    </xf>
    <xf numFmtId="0" fontId="3" fillId="0" borderId="24" xfId="0" applyFont="1" applyBorder="1" applyAlignment="1">
      <alignment horizontal="center" vertical="center" wrapText="1"/>
    </xf>
    <xf numFmtId="0" fontId="3" fillId="0" borderId="0" xfId="0" applyFont="1" applyAlignment="1">
      <alignment vertical="center"/>
    </xf>
    <xf numFmtId="0" fontId="3" fillId="9" borderId="38" xfId="0" applyFont="1" applyFill="1" applyBorder="1" applyAlignment="1">
      <alignment horizontal="center" vertical="center" wrapText="1"/>
    </xf>
    <xf numFmtId="0" fontId="3" fillId="9" borderId="42" xfId="0" applyFont="1" applyFill="1" applyBorder="1" applyAlignment="1">
      <alignment horizontal="center" vertical="center" wrapText="1"/>
    </xf>
    <xf numFmtId="0" fontId="5" fillId="9" borderId="42" xfId="0" applyFont="1" applyFill="1" applyBorder="1" applyAlignment="1">
      <alignment horizontal="center" vertical="center" wrapText="1"/>
    </xf>
    <xf numFmtId="0" fontId="3" fillId="10" borderId="39" xfId="0" applyFont="1" applyFill="1" applyBorder="1" applyAlignment="1">
      <alignment horizontal="center" vertical="center" wrapText="1"/>
    </xf>
    <xf numFmtId="0" fontId="3" fillId="10" borderId="44" xfId="0" applyFont="1" applyFill="1" applyBorder="1" applyAlignment="1">
      <alignment vertical="center" wrapText="1"/>
    </xf>
    <xf numFmtId="0" fontId="3" fillId="10" borderId="45" xfId="0" applyFont="1" applyFill="1" applyBorder="1" applyAlignment="1">
      <alignment vertical="center" wrapText="1"/>
    </xf>
    <xf numFmtId="0" fontId="5" fillId="0" borderId="39" xfId="0" applyFont="1" applyBorder="1" applyAlignment="1">
      <alignment horizontal="center" vertical="center" wrapText="1"/>
    </xf>
    <xf numFmtId="0" fontId="3" fillId="0" borderId="42" xfId="0" applyFont="1" applyBorder="1" applyAlignment="1">
      <alignment vertical="center" wrapText="1"/>
    </xf>
    <xf numFmtId="0" fontId="5" fillId="0" borderId="42" xfId="0" applyFont="1" applyBorder="1" applyAlignment="1">
      <alignment horizontal="center" vertical="center" wrapText="1"/>
    </xf>
    <xf numFmtId="0" fontId="5" fillId="0" borderId="46" xfId="0" applyFont="1" applyBorder="1" applyAlignment="1">
      <alignment horizontal="center" vertical="center" wrapText="1"/>
    </xf>
    <xf numFmtId="0" fontId="3" fillId="0" borderId="50" xfId="0" applyFont="1" applyBorder="1" applyAlignment="1">
      <alignment vertical="center" wrapText="1"/>
    </xf>
    <xf numFmtId="0" fontId="5" fillId="0" borderId="50" xfId="0" applyFont="1" applyBorder="1" applyAlignment="1">
      <alignment horizontal="center" vertical="center" wrapText="1"/>
    </xf>
    <xf numFmtId="0" fontId="24" fillId="10" borderId="24" xfId="0" applyFont="1" applyFill="1" applyBorder="1" applyAlignment="1">
      <alignment horizontal="center" vertical="center" wrapText="1"/>
    </xf>
    <xf numFmtId="0" fontId="3" fillId="10" borderId="32" xfId="0" applyFont="1" applyFill="1" applyBorder="1" applyAlignment="1">
      <alignment vertical="center" wrapText="1"/>
    </xf>
    <xf numFmtId="0" fontId="3" fillId="10" borderId="33" xfId="0" applyFont="1" applyFill="1" applyBorder="1" applyAlignment="1">
      <alignment vertical="center" wrapText="1"/>
    </xf>
    <xf numFmtId="0" fontId="3" fillId="0" borderId="29" xfId="0" applyFont="1" applyBorder="1" applyAlignment="1">
      <alignment vertical="center" wrapText="1"/>
    </xf>
    <xf numFmtId="0" fontId="3" fillId="0" borderId="24" xfId="0" applyFont="1" applyBorder="1" applyAlignment="1">
      <alignment vertical="center" wrapText="1"/>
    </xf>
    <xf numFmtId="0" fontId="21" fillId="10" borderId="29" xfId="0" applyFont="1" applyFill="1" applyBorder="1" applyAlignment="1">
      <alignment horizontal="center" vertical="center" wrapText="1"/>
    </xf>
    <xf numFmtId="0" fontId="3" fillId="0" borderId="51" xfId="0" applyFont="1" applyBorder="1" applyAlignment="1">
      <alignment horizontal="center" vertical="center" wrapText="1"/>
    </xf>
    <xf numFmtId="0" fontId="5" fillId="0" borderId="52" xfId="0" applyFont="1" applyBorder="1" applyAlignment="1">
      <alignment horizontal="center" vertical="center" wrapText="1"/>
    </xf>
    <xf numFmtId="0" fontId="3" fillId="9" borderId="53" xfId="0" applyFont="1" applyFill="1" applyBorder="1" applyAlignment="1">
      <alignment horizontal="center" vertical="center" wrapText="1"/>
    </xf>
    <xf numFmtId="0" fontId="3" fillId="9" borderId="57" xfId="0" applyFont="1" applyFill="1" applyBorder="1" applyAlignment="1">
      <alignment horizontal="center" vertical="center" wrapText="1"/>
    </xf>
    <xf numFmtId="0" fontId="24" fillId="10" borderId="58" xfId="0" applyFont="1" applyFill="1" applyBorder="1" applyAlignment="1">
      <alignment horizontal="center" vertical="center" wrapText="1"/>
    </xf>
    <xf numFmtId="0" fontId="5" fillId="0" borderId="58" xfId="0" applyFont="1" applyBorder="1" applyAlignment="1">
      <alignment horizontal="center" vertical="center" wrapText="1"/>
    </xf>
    <xf numFmtId="0" fontId="5" fillId="0" borderId="60" xfId="0" applyFont="1" applyBorder="1" applyAlignment="1">
      <alignment horizontal="center" vertical="center" wrapText="1"/>
    </xf>
    <xf numFmtId="0" fontId="5" fillId="0" borderId="0" xfId="0" applyFont="1" applyAlignment="1">
      <alignment vertical="center" wrapText="1"/>
    </xf>
    <xf numFmtId="0" fontId="4" fillId="10" borderId="29" xfId="0" applyFont="1" applyFill="1" applyBorder="1" applyAlignment="1">
      <alignment horizontal="center" vertical="center" wrapText="1"/>
    </xf>
    <xf numFmtId="0" fontId="3" fillId="0" borderId="0" xfId="0" applyFont="1"/>
    <xf numFmtId="0" fontId="5" fillId="0" borderId="35" xfId="0" applyFont="1" applyBorder="1" applyAlignment="1">
      <alignment horizontal="center" vertical="center" wrapText="1"/>
    </xf>
    <xf numFmtId="0" fontId="4" fillId="0" borderId="35" xfId="0" applyFont="1" applyBorder="1" applyAlignment="1">
      <alignment horizontal="center" vertical="center" wrapText="1"/>
    </xf>
    <xf numFmtId="0" fontId="5" fillId="0" borderId="51"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39" xfId="0" applyFont="1" applyBorder="1" applyAlignment="1">
      <alignment horizontal="center" vertical="center" wrapText="1"/>
    </xf>
    <xf numFmtId="0" fontId="3" fillId="0" borderId="39" xfId="0" applyFont="1" applyBorder="1" applyAlignment="1">
      <alignment horizontal="center" vertical="center" wrapText="1"/>
    </xf>
    <xf numFmtId="0" fontId="21" fillId="10" borderId="42" xfId="0" applyFont="1" applyFill="1" applyBorder="1" applyAlignment="1">
      <alignment horizontal="center" vertical="center" wrapText="1"/>
    </xf>
    <xf numFmtId="0" fontId="3" fillId="9" borderId="63" xfId="0" applyFont="1" applyFill="1" applyBorder="1" applyAlignment="1">
      <alignment horizontal="center" vertical="center" wrapText="1"/>
    </xf>
    <xf numFmtId="0" fontId="3" fillId="9" borderId="58" xfId="0" applyFont="1" applyFill="1" applyBorder="1" applyAlignment="1">
      <alignment horizontal="center" vertical="center" wrapText="1"/>
    </xf>
    <xf numFmtId="0" fontId="21" fillId="0" borderId="58" xfId="0" applyFont="1" applyBorder="1" applyAlignment="1">
      <alignment horizontal="center" vertical="center" wrapText="1"/>
    </xf>
    <xf numFmtId="0" fontId="21" fillId="0" borderId="42" xfId="0" applyFont="1" applyBorder="1" applyAlignment="1">
      <alignment horizontal="center" vertical="center" wrapText="1"/>
    </xf>
    <xf numFmtId="0" fontId="3" fillId="11" borderId="30" xfId="0" applyFont="1" applyFill="1" applyBorder="1" applyAlignment="1">
      <alignment horizontal="center" vertical="center" wrapText="1"/>
    </xf>
    <xf numFmtId="0" fontId="3" fillId="11" borderId="33" xfId="0" applyFont="1" applyFill="1" applyBorder="1" applyAlignment="1">
      <alignment horizontal="center" vertical="center" wrapText="1"/>
    </xf>
    <xf numFmtId="0" fontId="21" fillId="0" borderId="29" xfId="0" applyFont="1" applyBorder="1" applyAlignment="1">
      <alignment horizontal="center" vertical="center" wrapText="1"/>
    </xf>
    <xf numFmtId="0" fontId="3" fillId="11" borderId="29" xfId="0" applyFont="1" applyFill="1" applyBorder="1" applyAlignment="1">
      <alignment horizontal="center" vertical="center" wrapText="1"/>
    </xf>
    <xf numFmtId="0" fontId="5" fillId="0" borderId="31" xfId="0" applyFont="1" applyBorder="1" applyAlignment="1">
      <alignment horizontal="left" vertical="center" wrapText="1"/>
    </xf>
    <xf numFmtId="0" fontId="5" fillId="0" borderId="32" xfId="0" applyFont="1" applyBorder="1" applyAlignment="1">
      <alignment horizontal="left" vertical="center" wrapText="1"/>
    </xf>
    <xf numFmtId="0" fontId="5" fillId="0" borderId="33" xfId="0" applyFont="1" applyBorder="1" applyAlignment="1">
      <alignment horizontal="left" vertical="center" wrapText="1"/>
    </xf>
    <xf numFmtId="0" fontId="3" fillId="0" borderId="0" xfId="0" applyFont="1" applyAlignment="1">
      <alignment horizontal="left" vertical="center"/>
    </xf>
    <xf numFmtId="0" fontId="22" fillId="0" borderId="0" xfId="0" applyFont="1" applyAlignment="1">
      <alignment horizontal="left" vertical="center"/>
    </xf>
    <xf numFmtId="0" fontId="3" fillId="12" borderId="64" xfId="0" applyFont="1" applyFill="1" applyBorder="1" applyAlignment="1">
      <alignment horizontal="center" vertical="center" wrapText="1"/>
    </xf>
    <xf numFmtId="0" fontId="3" fillId="12" borderId="45" xfId="0" applyFont="1" applyFill="1" applyBorder="1" applyAlignment="1">
      <alignment horizontal="center" vertical="center" wrapText="1"/>
    </xf>
    <xf numFmtId="0" fontId="3" fillId="12" borderId="30" xfId="0" applyFont="1" applyFill="1" applyBorder="1" applyAlignment="1">
      <alignment horizontal="center" vertical="center" wrapText="1"/>
    </xf>
    <xf numFmtId="0" fontId="3" fillId="12" borderId="33" xfId="0" applyFont="1" applyFill="1" applyBorder="1" applyAlignment="1">
      <alignment horizontal="center" vertical="center" wrapText="1"/>
    </xf>
    <xf numFmtId="0" fontId="5" fillId="0" borderId="65" xfId="0" applyFont="1" applyBorder="1" applyAlignment="1">
      <alignment horizontal="center" vertical="center" wrapText="1"/>
    </xf>
    <xf numFmtId="0" fontId="4" fillId="0" borderId="66" xfId="0" applyFont="1" applyBorder="1" applyAlignment="1">
      <alignment horizontal="center" vertical="center" wrapText="1"/>
    </xf>
    <xf numFmtId="0" fontId="5" fillId="0" borderId="67" xfId="0" applyFont="1" applyBorder="1"/>
    <xf numFmtId="0" fontId="3" fillId="12" borderId="36" xfId="0" applyFont="1" applyFill="1" applyBorder="1" applyAlignment="1">
      <alignment horizontal="center" vertical="center" wrapText="1"/>
    </xf>
    <xf numFmtId="0" fontId="5" fillId="12" borderId="62" xfId="0" applyFont="1" applyFill="1" applyBorder="1" applyAlignment="1">
      <alignment horizontal="center" vertical="center" wrapText="1"/>
    </xf>
    <xf numFmtId="0" fontId="3" fillId="0" borderId="53" xfId="0" applyFont="1" applyBorder="1" applyAlignment="1">
      <alignment horizontal="center" vertical="center" wrapText="1"/>
    </xf>
    <xf numFmtId="0" fontId="5" fillId="0" borderId="56" xfId="0" applyFont="1" applyBorder="1" applyAlignment="1">
      <alignment horizontal="center" vertical="center" wrapText="1"/>
    </xf>
    <xf numFmtId="0" fontId="3" fillId="0" borderId="57" xfId="0" applyFont="1" applyBorder="1" applyAlignment="1">
      <alignment horizontal="center" vertical="center" wrapText="1"/>
    </xf>
    <xf numFmtId="0" fontId="3" fillId="0" borderId="58" xfId="0" applyFont="1" applyBorder="1" applyAlignment="1">
      <alignment horizontal="center" vertical="center" wrapText="1"/>
    </xf>
    <xf numFmtId="0" fontId="3" fillId="0" borderId="59" xfId="0" applyFont="1" applyBorder="1" applyAlignment="1">
      <alignment horizontal="center" vertical="center" wrapText="1"/>
    </xf>
    <xf numFmtId="0" fontId="3" fillId="0" borderId="72" xfId="0" applyFont="1" applyBorder="1" applyAlignment="1">
      <alignment horizontal="center" vertical="center" wrapText="1"/>
    </xf>
    <xf numFmtId="0" fontId="21" fillId="10" borderId="73" xfId="0" applyFont="1" applyFill="1" applyBorder="1" applyAlignment="1">
      <alignment horizontal="center" vertical="center" wrapText="1"/>
    </xf>
    <xf numFmtId="0" fontId="5" fillId="0" borderId="21" xfId="0" applyFont="1" applyBorder="1" applyAlignment="1">
      <alignment vertical="center" wrapText="1"/>
    </xf>
    <xf numFmtId="0" fontId="3" fillId="12" borderId="23" xfId="0" applyFont="1" applyFill="1" applyBorder="1" applyAlignment="1">
      <alignment horizontal="center" vertical="center" wrapText="1"/>
    </xf>
    <xf numFmtId="0" fontId="3" fillId="12" borderId="29" xfId="0" applyFont="1" applyFill="1" applyBorder="1" applyAlignment="1">
      <alignment horizontal="center" vertical="center" wrapText="1"/>
    </xf>
    <xf numFmtId="0" fontId="5" fillId="10" borderId="29" xfId="0" applyFont="1" applyFill="1" applyBorder="1" applyAlignment="1">
      <alignment horizontal="center" vertical="center" wrapText="1"/>
    </xf>
    <xf numFmtId="0" fontId="4" fillId="0" borderId="21" xfId="0" applyFont="1" applyBorder="1" applyAlignment="1">
      <alignment horizontal="center" vertical="center" wrapText="1"/>
    </xf>
    <xf numFmtId="0" fontId="3" fillId="12" borderId="63" xfId="0" applyFont="1" applyFill="1" applyBorder="1" applyAlignment="1">
      <alignment horizontal="center" vertical="center" wrapText="1"/>
    </xf>
    <xf numFmtId="0" fontId="3" fillId="12" borderId="38" xfId="0" applyFont="1" applyFill="1" applyBorder="1" applyAlignment="1">
      <alignment horizontal="center" vertical="center" wrapText="1"/>
    </xf>
    <xf numFmtId="0" fontId="3" fillId="12" borderId="58" xfId="0" applyFont="1" applyFill="1" applyBorder="1" applyAlignment="1">
      <alignment horizontal="center" vertical="center" wrapText="1"/>
    </xf>
    <xf numFmtId="0" fontId="3" fillId="12" borderId="42" xfId="0" applyFont="1" applyFill="1" applyBorder="1" applyAlignment="1">
      <alignment horizontal="center" vertical="center" wrapText="1"/>
    </xf>
    <xf numFmtId="0" fontId="22" fillId="0" borderId="0" xfId="0" applyFont="1" applyAlignment="1">
      <alignment vertical="center"/>
    </xf>
    <xf numFmtId="0" fontId="3" fillId="13" borderId="38" xfId="0" applyFont="1" applyFill="1" applyBorder="1" applyAlignment="1">
      <alignment horizontal="center" vertical="center" wrapText="1"/>
    </xf>
    <xf numFmtId="0" fontId="3" fillId="13" borderId="42" xfId="0" applyFont="1" applyFill="1" applyBorder="1" applyAlignment="1">
      <alignment horizontal="center" vertical="center" wrapText="1"/>
    </xf>
    <xf numFmtId="0" fontId="3" fillId="0" borderId="42" xfId="0" applyFont="1" applyBorder="1" applyAlignment="1">
      <alignment horizontal="center" vertical="center" wrapText="1"/>
    </xf>
    <xf numFmtId="0" fontId="3" fillId="14" borderId="30" xfId="0" applyFont="1" applyFill="1" applyBorder="1" applyAlignment="1">
      <alignment horizontal="center" vertical="center" wrapText="1"/>
    </xf>
    <xf numFmtId="0" fontId="3" fillId="14" borderId="33" xfId="0" applyFont="1" applyFill="1" applyBorder="1" applyAlignment="1">
      <alignment horizontal="center" vertical="center" wrapText="1"/>
    </xf>
    <xf numFmtId="0" fontId="22" fillId="0" borderId="0" xfId="0" applyFont="1"/>
    <xf numFmtId="0" fontId="3" fillId="15" borderId="64" xfId="0" applyFont="1" applyFill="1" applyBorder="1" applyAlignment="1">
      <alignment horizontal="center" vertical="center" wrapText="1"/>
    </xf>
    <xf numFmtId="0" fontId="3" fillId="15" borderId="45" xfId="0" applyFont="1" applyFill="1" applyBorder="1" applyAlignment="1">
      <alignment horizontal="center" vertical="center" wrapText="1"/>
    </xf>
    <xf numFmtId="0" fontId="3" fillId="16" borderId="30" xfId="0" applyFont="1" applyFill="1" applyBorder="1" applyAlignment="1">
      <alignment horizontal="center" vertical="center" wrapText="1"/>
    </xf>
    <xf numFmtId="0" fontId="3" fillId="16" borderId="33" xfId="0" applyFont="1" applyFill="1" applyBorder="1" applyAlignment="1">
      <alignment horizontal="center" vertical="center" wrapText="1"/>
    </xf>
    <xf numFmtId="0" fontId="5" fillId="0" borderId="30" xfId="0" applyFont="1" applyBorder="1" applyAlignment="1">
      <alignment horizontal="center" vertical="center" wrapText="1"/>
    </xf>
    <xf numFmtId="0" fontId="4" fillId="0" borderId="30" xfId="0" applyFont="1" applyBorder="1" applyAlignment="1">
      <alignment horizontal="center" vertical="center" wrapText="1"/>
    </xf>
    <xf numFmtId="0" fontId="3" fillId="15" borderId="38" xfId="0" applyFont="1" applyFill="1" applyBorder="1" applyAlignment="1">
      <alignment horizontal="center" vertical="center" wrapText="1"/>
    </xf>
    <xf numFmtId="0" fontId="5" fillId="15" borderId="42" xfId="0" applyFont="1" applyFill="1" applyBorder="1" applyAlignment="1">
      <alignment horizontal="center" vertical="center" wrapText="1"/>
    </xf>
    <xf numFmtId="0" fontId="5" fillId="0" borderId="35" xfId="0" applyFont="1" applyBorder="1" applyAlignment="1">
      <alignment vertical="center" wrapText="1"/>
    </xf>
    <xf numFmtId="0" fontId="3" fillId="0" borderId="35" xfId="0" applyFont="1" applyBorder="1" applyAlignment="1">
      <alignment vertical="center" wrapText="1"/>
    </xf>
    <xf numFmtId="0" fontId="21" fillId="0" borderId="35" xfId="0" applyFont="1" applyBorder="1" applyAlignment="1">
      <alignment horizontal="center" vertical="center" wrapText="1"/>
    </xf>
    <xf numFmtId="0" fontId="5" fillId="0" borderId="39" xfId="0" applyFont="1" applyBorder="1" applyAlignment="1">
      <alignment vertical="center" wrapText="1"/>
    </xf>
    <xf numFmtId="0" fontId="3" fillId="0" borderId="39" xfId="0" applyFont="1" applyBorder="1" applyAlignment="1">
      <alignment vertical="center" wrapText="1"/>
    </xf>
    <xf numFmtId="0" fontId="21" fillId="0" borderId="39" xfId="0" applyFont="1" applyBorder="1" applyAlignment="1">
      <alignment horizontal="center" vertical="center" wrapText="1"/>
    </xf>
    <xf numFmtId="0" fontId="3" fillId="10" borderId="42" xfId="0" applyFont="1" applyFill="1" applyBorder="1" applyAlignment="1">
      <alignment vertical="center" wrapText="1"/>
    </xf>
    <xf numFmtId="0" fontId="5" fillId="0" borderId="31" xfId="0" applyFont="1" applyBorder="1" applyAlignment="1">
      <alignment vertical="center" wrapText="1"/>
    </xf>
    <xf numFmtId="0" fontId="5" fillId="0" borderId="32" xfId="0" applyFont="1" applyBorder="1" applyAlignment="1">
      <alignment vertical="center" wrapText="1"/>
    </xf>
    <xf numFmtId="0" fontId="5" fillId="0" borderId="33" xfId="0" applyFont="1" applyBorder="1" applyAlignment="1">
      <alignment vertical="center" wrapText="1"/>
    </xf>
    <xf numFmtId="0" fontId="4" fillId="8" borderId="29" xfId="0" applyFont="1" applyFill="1" applyBorder="1" applyAlignment="1">
      <alignment horizontal="center" vertical="center" wrapText="1"/>
    </xf>
    <xf numFmtId="0" fontId="3" fillId="15" borderId="77" xfId="0" applyFont="1" applyFill="1" applyBorder="1" applyAlignment="1">
      <alignment horizontal="center" vertical="center" wrapText="1"/>
    </xf>
    <xf numFmtId="0" fontId="3" fillId="15" borderId="78" xfId="0" applyFont="1" applyFill="1" applyBorder="1" applyAlignment="1">
      <alignment horizontal="center" vertical="center" wrapText="1"/>
    </xf>
    <xf numFmtId="0" fontId="3" fillId="15" borderId="42" xfId="0" applyFont="1" applyFill="1" applyBorder="1" applyAlignment="1">
      <alignment horizontal="center" vertical="center" wrapText="1"/>
    </xf>
    <xf numFmtId="0" fontId="3" fillId="0" borderId="78" xfId="0" applyFont="1" applyBorder="1" applyAlignment="1">
      <alignment horizontal="center" vertical="center" wrapText="1"/>
    </xf>
    <xf numFmtId="0" fontId="3" fillId="17" borderId="64" xfId="0" applyFont="1" applyFill="1" applyBorder="1" applyAlignment="1">
      <alignment horizontal="center" vertical="center" wrapText="1"/>
    </xf>
    <xf numFmtId="0" fontId="3" fillId="17" borderId="45" xfId="0" applyFont="1" applyFill="1" applyBorder="1" applyAlignment="1">
      <alignment horizontal="center" vertical="center" wrapText="1"/>
    </xf>
    <xf numFmtId="0" fontId="3" fillId="10" borderId="42" xfId="0" applyFont="1" applyFill="1" applyBorder="1" applyAlignment="1">
      <alignment horizontal="center" vertical="center" wrapText="1"/>
    </xf>
    <xf numFmtId="0" fontId="3" fillId="0" borderId="42" xfId="0" applyFont="1" applyBorder="1" applyAlignment="1">
      <alignment horizontal="left" vertical="center" wrapText="1"/>
    </xf>
    <xf numFmtId="0" fontId="5" fillId="0" borderId="0" xfId="0" applyFont="1" applyAlignment="1">
      <alignment horizontal="center" wrapText="1"/>
    </xf>
    <xf numFmtId="0" fontId="3" fillId="18" borderId="1" xfId="0" applyFont="1" applyFill="1" applyBorder="1" applyAlignment="1">
      <alignment horizontal="center" vertical="top" wrapText="1"/>
    </xf>
    <xf numFmtId="0" fontId="21" fillId="0" borderId="1" xfId="0" applyFont="1" applyBorder="1"/>
    <xf numFmtId="0" fontId="27" fillId="0" borderId="1" xfId="0" applyFont="1" applyBorder="1" applyAlignment="1">
      <alignment vertical="top" wrapText="1"/>
    </xf>
    <xf numFmtId="1" fontId="0" fillId="6" borderId="1" xfId="0" applyNumberFormat="1" applyFill="1" applyBorder="1" applyAlignment="1">
      <alignment horizontal="center" vertical="center"/>
    </xf>
    <xf numFmtId="0" fontId="2" fillId="0" borderId="0" xfId="1"/>
    <xf numFmtId="0" fontId="28" fillId="0" borderId="1" xfId="0" applyFont="1" applyBorder="1" applyAlignment="1">
      <alignment horizontal="center" vertical="top"/>
    </xf>
    <xf numFmtId="0" fontId="28" fillId="0" borderId="11" xfId="0" applyFont="1" applyBorder="1" applyAlignment="1">
      <alignment horizontal="center" vertical="top"/>
    </xf>
    <xf numFmtId="0" fontId="28" fillId="0" borderId="2" xfId="0" applyFont="1" applyBorder="1" applyAlignment="1">
      <alignment horizontal="center" vertical="top"/>
    </xf>
    <xf numFmtId="0" fontId="28" fillId="0" borderId="4" xfId="0" applyFont="1" applyBorder="1" applyAlignment="1">
      <alignment horizontal="center" vertical="top"/>
    </xf>
    <xf numFmtId="187" fontId="28" fillId="0" borderId="1" xfId="0" applyNumberFormat="1" applyFont="1" applyBorder="1" applyAlignment="1">
      <alignment horizontal="center" vertical="top"/>
    </xf>
    <xf numFmtId="44" fontId="28" fillId="0" borderId="1" xfId="2" applyFont="1" applyBorder="1" applyAlignment="1">
      <alignment horizontal="center" vertical="top"/>
    </xf>
    <xf numFmtId="0" fontId="28" fillId="0" borderId="14" xfId="0" applyFont="1" applyBorder="1" applyAlignment="1">
      <alignment horizontal="center" vertical="top"/>
    </xf>
    <xf numFmtId="0" fontId="28" fillId="19" borderId="1" xfId="0" applyFont="1" applyFill="1" applyBorder="1" applyAlignment="1">
      <alignment horizontal="center" vertical="top"/>
    </xf>
    <xf numFmtId="187" fontId="28" fillId="19" borderId="1" xfId="0" applyNumberFormat="1" applyFont="1" applyFill="1" applyBorder="1" applyAlignment="1">
      <alignment horizontal="center" vertical="top"/>
    </xf>
    <xf numFmtId="49" fontId="28" fillId="19" borderId="4" xfId="0" applyNumberFormat="1" applyFont="1" applyFill="1" applyBorder="1" applyAlignment="1">
      <alignment horizontal="center" vertical="top" wrapText="1"/>
    </xf>
    <xf numFmtId="0" fontId="28" fillId="19" borderId="15" xfId="0" applyFont="1" applyFill="1" applyBorder="1" applyAlignment="1">
      <alignment horizontal="left" vertical="top" wrapText="1"/>
    </xf>
    <xf numFmtId="0" fontId="29" fillId="19" borderId="15" xfId="1" applyFont="1" applyFill="1" applyBorder="1" applyAlignment="1">
      <alignment horizontal="left" vertical="top" wrapText="1"/>
    </xf>
    <xf numFmtId="187" fontId="28" fillId="19" borderId="1" xfId="0" applyNumberFormat="1" applyFont="1" applyFill="1" applyBorder="1" applyAlignment="1">
      <alignment horizontal="center" vertical="top" wrapText="1"/>
    </xf>
    <xf numFmtId="49" fontId="28" fillId="19" borderId="1" xfId="0" applyNumberFormat="1" applyFont="1" applyFill="1" applyBorder="1" applyAlignment="1">
      <alignment horizontal="center" vertical="top"/>
    </xf>
    <xf numFmtId="0" fontId="29" fillId="19" borderId="8" xfId="1" applyFont="1" applyFill="1" applyBorder="1" applyAlignment="1">
      <alignment horizontal="left" vertical="top" wrapText="1"/>
    </xf>
    <xf numFmtId="49" fontId="28" fillId="19" borderId="1" xfId="0" applyNumberFormat="1" applyFont="1" applyFill="1" applyBorder="1" applyAlignment="1">
      <alignment horizontal="center" vertical="top" wrapText="1"/>
    </xf>
    <xf numFmtId="0" fontId="28" fillId="19" borderId="5" xfId="0" applyFont="1" applyFill="1" applyBorder="1" applyAlignment="1">
      <alignment horizontal="left" vertical="top" wrapText="1"/>
    </xf>
    <xf numFmtId="49" fontId="28" fillId="19" borderId="19" xfId="0" applyNumberFormat="1" applyFont="1" applyFill="1" applyBorder="1" applyAlignment="1">
      <alignment horizontal="center" vertical="top" wrapText="1"/>
    </xf>
    <xf numFmtId="0" fontId="30" fillId="0" borderId="2" xfId="0" applyFont="1" applyBorder="1" applyAlignment="1">
      <alignment horizontal="left" vertical="top" wrapText="1"/>
    </xf>
    <xf numFmtId="0" fontId="0" fillId="0" borderId="5" xfId="0" applyBorder="1" applyAlignment="1">
      <alignment horizontal="left" vertical="top" wrapText="1"/>
    </xf>
    <xf numFmtId="0" fontId="0" fillId="0" borderId="7" xfId="0" applyBorder="1" applyAlignment="1">
      <alignment horizontal="left" vertical="top" wrapText="1"/>
    </xf>
    <xf numFmtId="0" fontId="0" fillId="0" borderId="12" xfId="0" applyBorder="1" applyAlignment="1">
      <alignment horizontal="left" vertical="top" wrapText="1"/>
    </xf>
    <xf numFmtId="0" fontId="3" fillId="0" borderId="1" xfId="0" applyFont="1" applyBorder="1" applyAlignment="1">
      <alignment horizontal="center" vertical="top"/>
    </xf>
    <xf numFmtId="0" fontId="1" fillId="0" borderId="5" xfId="0" quotePrefix="1" applyFont="1" applyBorder="1" applyAlignment="1">
      <alignment horizontal="left" vertical="top" wrapText="1"/>
    </xf>
    <xf numFmtId="0" fontId="1" fillId="0" borderId="7" xfId="0" applyFont="1" applyBorder="1" applyAlignment="1">
      <alignment horizontal="left" vertical="top" wrapText="1"/>
    </xf>
    <xf numFmtId="0" fontId="2" fillId="0" borderId="9" xfId="1" quotePrefix="1" applyBorder="1" applyAlignment="1">
      <alignment horizontal="left" vertical="top" wrapText="1"/>
    </xf>
    <xf numFmtId="0" fontId="2" fillId="0" borderId="7" xfId="1" applyBorder="1" applyAlignment="1">
      <alignment horizontal="left" vertical="top" wrapText="1"/>
    </xf>
    <xf numFmtId="0" fontId="2" fillId="0" borderId="12" xfId="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0" fillId="0" borderId="8" xfId="0" applyBorder="1" applyAlignment="1">
      <alignment horizontal="left" vertical="top" wrapText="1"/>
    </xf>
    <xf numFmtId="0" fontId="1" fillId="0" borderId="9" xfId="0" quotePrefix="1" applyFont="1" applyBorder="1" applyAlignment="1">
      <alignment horizontal="left" vertical="top" wrapText="1"/>
    </xf>
    <xf numFmtId="0" fontId="28" fillId="19" borderId="5" xfId="0" quotePrefix="1" applyFont="1" applyFill="1" applyBorder="1" applyAlignment="1">
      <alignment horizontal="left" vertical="top" wrapText="1"/>
    </xf>
    <xf numFmtId="0" fontId="28" fillId="19" borderId="7" xfId="0" applyFont="1" applyFill="1" applyBorder="1" applyAlignment="1">
      <alignment horizontal="left" vertical="top" wrapText="1"/>
    </xf>
    <xf numFmtId="0" fontId="29" fillId="19" borderId="9" xfId="1" quotePrefix="1" applyFont="1" applyFill="1" applyBorder="1" applyAlignment="1">
      <alignment horizontal="left" vertical="top" wrapText="1"/>
    </xf>
    <xf numFmtId="0" fontId="29" fillId="19" borderId="7" xfId="1" applyFont="1" applyFill="1" applyBorder="1" applyAlignment="1">
      <alignment horizontal="left" vertical="top" wrapText="1"/>
    </xf>
    <xf numFmtId="0" fontId="29" fillId="19" borderId="12" xfId="1" applyFont="1" applyFill="1" applyBorder="1" applyAlignment="1">
      <alignment horizontal="left" vertical="top" wrapText="1"/>
    </xf>
    <xf numFmtId="0" fontId="28" fillId="19" borderId="9" xfId="0" applyFont="1" applyFill="1" applyBorder="1" applyAlignment="1">
      <alignment horizontal="left" vertical="top" wrapText="1"/>
    </xf>
    <xf numFmtId="0" fontId="28" fillId="19" borderId="12" xfId="0" applyFont="1" applyFill="1" applyBorder="1" applyAlignment="1">
      <alignment horizontal="left" vertical="top" wrapText="1"/>
    </xf>
    <xf numFmtId="0" fontId="28" fillId="19" borderId="9" xfId="0" quotePrefix="1" applyFont="1" applyFill="1" applyBorder="1" applyAlignment="1">
      <alignment horizontal="left" vertical="top" wrapText="1"/>
    </xf>
    <xf numFmtId="0" fontId="3" fillId="8" borderId="31" xfId="0" applyFont="1" applyFill="1" applyBorder="1" applyAlignment="1">
      <alignment horizontal="left" vertical="center" wrapText="1"/>
    </xf>
    <xf numFmtId="0" fontId="3" fillId="8" borderId="32" xfId="0" applyFont="1" applyFill="1" applyBorder="1" applyAlignment="1">
      <alignment horizontal="left" vertical="center" wrapText="1"/>
    </xf>
    <xf numFmtId="0" fontId="3" fillId="8" borderId="33" xfId="0" applyFont="1" applyFill="1" applyBorder="1" applyAlignment="1">
      <alignment horizontal="left" vertical="center" wrapText="1"/>
    </xf>
    <xf numFmtId="0" fontId="5" fillId="0" borderId="25" xfId="0" applyFont="1" applyBorder="1" applyAlignment="1">
      <alignment horizontal="left" vertical="center" wrapText="1"/>
    </xf>
    <xf numFmtId="0" fontId="5" fillId="0" borderId="0" xfId="0" applyFont="1" applyAlignment="1">
      <alignment horizontal="left" vertical="center" wrapText="1"/>
    </xf>
    <xf numFmtId="0" fontId="5" fillId="0" borderId="26" xfId="0" applyFont="1" applyBorder="1" applyAlignment="1">
      <alignment horizontal="left" vertical="center" wrapText="1"/>
    </xf>
    <xf numFmtId="0" fontId="4" fillId="0" borderId="25" xfId="0" applyFont="1" applyBorder="1" applyAlignment="1">
      <alignment horizontal="left" vertical="center" wrapText="1"/>
    </xf>
    <xf numFmtId="0" fontId="4" fillId="0" borderId="0" xfId="0" applyFont="1" applyAlignment="1">
      <alignment horizontal="left" vertical="center" wrapText="1"/>
    </xf>
    <xf numFmtId="0" fontId="4" fillId="0" borderId="26" xfId="0" applyFont="1" applyBorder="1" applyAlignment="1">
      <alignment horizontal="left" vertical="center" wrapText="1"/>
    </xf>
    <xf numFmtId="0" fontId="3" fillId="0" borderId="0" xfId="0" applyFont="1" applyAlignment="1">
      <alignment horizontal="center"/>
    </xf>
    <xf numFmtId="0" fontId="22" fillId="0" borderId="0" xfId="0" applyFont="1" applyAlignment="1">
      <alignment horizontal="center"/>
    </xf>
    <xf numFmtId="0" fontId="22" fillId="0" borderId="0" xfId="0" applyFont="1" applyAlignment="1">
      <alignment horizontal="left" vertical="center"/>
    </xf>
    <xf numFmtId="0" fontId="3" fillId="0" borderId="0" xfId="0" applyFont="1" applyAlignment="1">
      <alignment horizontal="left" vertical="center" wrapText="1"/>
    </xf>
    <xf numFmtId="0" fontId="23" fillId="7" borderId="31" xfId="0" applyFont="1" applyFill="1" applyBorder="1" applyAlignment="1">
      <alignment horizontal="center" vertical="center" wrapText="1"/>
    </xf>
    <xf numFmtId="0" fontId="23" fillId="7" borderId="32" xfId="0" applyFont="1" applyFill="1" applyBorder="1" applyAlignment="1">
      <alignment horizontal="center" vertical="center" wrapText="1"/>
    </xf>
    <xf numFmtId="0" fontId="23" fillId="7" borderId="33" xfId="0" applyFont="1" applyFill="1" applyBorder="1" applyAlignment="1">
      <alignment horizontal="center" vertical="center" wrapText="1"/>
    </xf>
    <xf numFmtId="0" fontId="5" fillId="0" borderId="28" xfId="0" applyFont="1" applyBorder="1" applyAlignment="1">
      <alignment horizontal="left" vertical="center" wrapText="1"/>
    </xf>
    <xf numFmtId="0" fontId="5" fillId="0" borderId="20" xfId="0" applyFont="1" applyBorder="1" applyAlignment="1">
      <alignment horizontal="left" vertical="center" wrapText="1"/>
    </xf>
    <xf numFmtId="0" fontId="5" fillId="0" borderId="29" xfId="0" applyFont="1" applyBorder="1" applyAlignment="1">
      <alignment horizontal="left" vertical="center" wrapText="1"/>
    </xf>
    <xf numFmtId="0" fontId="5" fillId="8" borderId="31" xfId="0" applyFont="1" applyFill="1" applyBorder="1" applyAlignment="1">
      <alignment horizontal="left" vertical="center" wrapText="1"/>
    </xf>
    <xf numFmtId="0" fontId="5" fillId="8" borderId="32" xfId="0" applyFont="1" applyFill="1" applyBorder="1" applyAlignment="1">
      <alignment horizontal="left" vertical="center" wrapText="1"/>
    </xf>
    <xf numFmtId="0" fontId="5" fillId="8" borderId="33" xfId="0" applyFont="1" applyFill="1" applyBorder="1" applyAlignment="1">
      <alignment horizontal="left" vertical="center" wrapText="1"/>
    </xf>
    <xf numFmtId="0" fontId="5" fillId="0" borderId="22" xfId="0" applyFont="1" applyBorder="1" applyAlignment="1">
      <alignment horizontal="left" vertical="center" wrapText="1"/>
    </xf>
    <xf numFmtId="0" fontId="5" fillId="0" borderId="34" xfId="0" applyFont="1" applyBorder="1" applyAlignment="1">
      <alignment horizontal="left" vertical="center" wrapText="1"/>
    </xf>
    <xf numFmtId="0" fontId="5" fillId="0" borderId="23" xfId="0" applyFont="1" applyBorder="1" applyAlignment="1">
      <alignment horizontal="left" vertical="center" wrapText="1"/>
    </xf>
    <xf numFmtId="0" fontId="5" fillId="0" borderId="27" xfId="0" applyFont="1" applyBorder="1" applyAlignment="1">
      <alignment horizontal="center" vertical="center" wrapText="1"/>
    </xf>
    <xf numFmtId="0" fontId="5"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0" xfId="0" applyFont="1" applyAlignment="1">
      <alignment horizontal="center" vertical="center" wrapText="1"/>
    </xf>
    <xf numFmtId="0" fontId="4" fillId="0" borderId="26" xfId="0" applyFont="1" applyBorder="1" applyAlignment="1">
      <alignment horizontal="center" vertical="center" wrapText="1"/>
    </xf>
    <xf numFmtId="0" fontId="5" fillId="0" borderId="25" xfId="0" applyFont="1" applyBorder="1" applyAlignment="1">
      <alignment horizontal="left" vertical="center"/>
    </xf>
    <xf numFmtId="0" fontId="5" fillId="0" borderId="0" xfId="0" applyFont="1" applyAlignment="1">
      <alignment horizontal="left" vertical="center"/>
    </xf>
    <xf numFmtId="0" fontId="5" fillId="0" borderId="26" xfId="0" applyFont="1" applyBorder="1" applyAlignment="1">
      <alignment horizontal="left" vertical="center"/>
    </xf>
    <xf numFmtId="0" fontId="3" fillId="0" borderId="31"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33" xfId="0" applyFont="1" applyBorder="1" applyAlignment="1">
      <alignment horizontal="center" vertical="center" wrapText="1"/>
    </xf>
    <xf numFmtId="0" fontId="3" fillId="7" borderId="31" xfId="0" applyFont="1" applyFill="1" applyBorder="1" applyAlignment="1">
      <alignment horizontal="left" vertical="center" wrapText="1"/>
    </xf>
    <xf numFmtId="0" fontId="3" fillId="7" borderId="32" xfId="0" applyFont="1" applyFill="1" applyBorder="1" applyAlignment="1">
      <alignment horizontal="left" vertical="center" wrapText="1"/>
    </xf>
    <xf numFmtId="0" fontId="3" fillId="7" borderId="33" xfId="0" applyFont="1" applyFill="1" applyBorder="1" applyAlignment="1">
      <alignment horizontal="left" vertical="center" wrapText="1"/>
    </xf>
    <xf numFmtId="0" fontId="3" fillId="8" borderId="28" xfId="0" applyFont="1" applyFill="1" applyBorder="1" applyAlignment="1">
      <alignment horizontal="left" vertical="center" wrapText="1"/>
    </xf>
    <xf numFmtId="0" fontId="3" fillId="8" borderId="20" xfId="0" applyFont="1" applyFill="1" applyBorder="1" applyAlignment="1">
      <alignment horizontal="left" vertical="center" wrapText="1"/>
    </xf>
    <xf numFmtId="0" fontId="4" fillId="0" borderId="27" xfId="0" applyFont="1" applyBorder="1" applyAlignment="1">
      <alignment horizontal="center" vertical="center" wrapText="1"/>
    </xf>
    <xf numFmtId="0" fontId="4" fillId="0" borderId="24" xfId="0" applyFont="1" applyBorder="1" applyAlignment="1">
      <alignment horizontal="center" vertical="center" wrapText="1"/>
    </xf>
    <xf numFmtId="0" fontId="3" fillId="8" borderId="31" xfId="0" applyFont="1" applyFill="1" applyBorder="1" applyAlignment="1">
      <alignment horizontal="left" vertical="center"/>
    </xf>
    <xf numFmtId="0" fontId="3" fillId="8" borderId="32" xfId="0" applyFont="1" applyFill="1" applyBorder="1" applyAlignment="1">
      <alignment horizontal="left" vertical="center"/>
    </xf>
    <xf numFmtId="0" fontId="4" fillId="0" borderId="20" xfId="0" applyFont="1" applyBorder="1" applyAlignment="1">
      <alignment horizontal="left" vertical="center" wrapText="1"/>
    </xf>
    <xf numFmtId="0" fontId="5" fillId="0" borderId="28"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9" xfId="0" applyFont="1" applyBorder="1" applyAlignment="1">
      <alignment horizontal="center" vertical="center" wrapText="1"/>
    </xf>
    <xf numFmtId="0" fontId="3" fillId="0" borderId="0" xfId="0" applyFont="1" applyAlignment="1">
      <alignment horizontal="left"/>
    </xf>
    <xf numFmtId="0" fontId="3" fillId="7" borderId="31" xfId="0" applyFont="1" applyFill="1" applyBorder="1" applyAlignment="1">
      <alignment horizontal="center" vertical="center" wrapText="1"/>
    </xf>
    <xf numFmtId="0" fontId="3" fillId="7" borderId="32" xfId="0" applyFont="1" applyFill="1" applyBorder="1" applyAlignment="1">
      <alignment horizontal="center" vertical="center" wrapText="1"/>
    </xf>
    <xf numFmtId="0" fontId="3" fillId="7" borderId="33" xfId="0" applyFont="1" applyFill="1" applyBorder="1" applyAlignment="1">
      <alignment horizontal="center" vertical="center" wrapText="1"/>
    </xf>
    <xf numFmtId="0" fontId="5" fillId="0" borderId="31" xfId="0" applyFont="1" applyBorder="1" applyAlignment="1">
      <alignment horizontal="left" vertical="center" wrapText="1"/>
    </xf>
    <xf numFmtId="0" fontId="5" fillId="0" borderId="32" xfId="0" applyFont="1" applyBorder="1" applyAlignment="1">
      <alignment horizontal="left" vertical="center" wrapText="1"/>
    </xf>
    <xf numFmtId="0" fontId="5" fillId="0" borderId="33" xfId="0" applyFont="1" applyBorder="1" applyAlignment="1">
      <alignment horizontal="left" vertical="center" wrapText="1"/>
    </xf>
    <xf numFmtId="0" fontId="5" fillId="0" borderId="21" xfId="0" applyFont="1" applyBorder="1" applyAlignment="1">
      <alignment horizontal="center" vertical="center" wrapText="1"/>
    </xf>
    <xf numFmtId="0" fontId="3" fillId="10" borderId="43" xfId="0" applyFont="1" applyFill="1" applyBorder="1" applyAlignment="1">
      <alignment horizontal="left" vertical="center" wrapText="1"/>
    </xf>
    <xf numFmtId="0" fontId="3" fillId="10" borderId="44" xfId="0" applyFont="1" applyFill="1" applyBorder="1" applyAlignment="1">
      <alignment horizontal="left" vertical="center" wrapText="1"/>
    </xf>
    <xf numFmtId="0" fontId="3" fillId="10" borderId="45" xfId="0" applyFont="1" applyFill="1" applyBorder="1" applyAlignment="1">
      <alignment horizontal="left" vertical="center" wrapText="1"/>
    </xf>
    <xf numFmtId="0" fontId="5" fillId="0" borderId="43" xfId="0" applyFont="1" applyBorder="1" applyAlignment="1">
      <alignment horizontal="left" vertical="center" wrapText="1"/>
    </xf>
    <xf numFmtId="0" fontId="5" fillId="0" borderId="44" xfId="0" applyFont="1" applyBorder="1" applyAlignment="1">
      <alignment horizontal="left" vertical="center" wrapText="1"/>
    </xf>
    <xf numFmtId="0" fontId="5" fillId="0" borderId="45" xfId="0" applyFont="1" applyBorder="1" applyAlignment="1">
      <alignment horizontal="left" vertical="center" wrapText="1"/>
    </xf>
    <xf numFmtId="0" fontId="5" fillId="0" borderId="47" xfId="0" applyFont="1" applyBorder="1" applyAlignment="1">
      <alignment horizontal="left" vertical="center" wrapText="1"/>
    </xf>
    <xf numFmtId="0" fontId="5" fillId="0" borderId="48" xfId="0" applyFont="1" applyBorder="1" applyAlignment="1">
      <alignment horizontal="left" vertical="center" wrapText="1"/>
    </xf>
    <xf numFmtId="0" fontId="5" fillId="0" borderId="49" xfId="0" applyFont="1" applyBorder="1" applyAlignment="1">
      <alignment horizontal="left" vertical="center" wrapText="1"/>
    </xf>
    <xf numFmtId="0" fontId="3" fillId="10" borderId="31" xfId="0" applyFont="1" applyFill="1" applyBorder="1" applyAlignment="1">
      <alignment horizontal="left" vertical="center" wrapText="1"/>
    </xf>
    <xf numFmtId="0" fontId="3" fillId="10" borderId="32" xfId="0" applyFont="1" applyFill="1" applyBorder="1" applyAlignment="1">
      <alignment horizontal="left" vertical="center" wrapText="1"/>
    </xf>
    <xf numFmtId="0" fontId="3" fillId="10" borderId="33" xfId="0" applyFont="1" applyFill="1" applyBorder="1" applyAlignment="1">
      <alignment horizontal="left" vertical="center" wrapText="1"/>
    </xf>
    <xf numFmtId="0" fontId="3" fillId="9" borderId="35" xfId="0" applyFont="1" applyFill="1" applyBorder="1" applyAlignment="1">
      <alignment horizontal="center" vertical="center" wrapText="1"/>
    </xf>
    <xf numFmtId="0" fontId="3" fillId="9" borderId="39" xfId="0" applyFont="1" applyFill="1" applyBorder="1" applyAlignment="1">
      <alignment horizontal="center" vertical="center" wrapText="1"/>
    </xf>
    <xf numFmtId="0" fontId="3" fillId="9" borderId="36" xfId="0" applyFont="1" applyFill="1" applyBorder="1" applyAlignment="1">
      <alignment horizontal="center" vertical="center" wrapText="1"/>
    </xf>
    <xf numFmtId="0" fontId="3" fillId="9" borderId="37" xfId="0" applyFont="1" applyFill="1" applyBorder="1" applyAlignment="1">
      <alignment horizontal="center" vertical="center" wrapText="1"/>
    </xf>
    <xf numFmtId="0" fontId="3" fillId="9" borderId="38" xfId="0" applyFont="1" applyFill="1" applyBorder="1" applyAlignment="1">
      <alignment horizontal="center" vertical="center" wrapText="1"/>
    </xf>
    <xf numFmtId="0" fontId="3" fillId="9" borderId="40" xfId="0" applyFont="1" applyFill="1" applyBorder="1" applyAlignment="1">
      <alignment horizontal="center" vertical="center" wrapText="1"/>
    </xf>
    <xf numFmtId="0" fontId="3" fillId="9" borderId="41" xfId="0" applyFont="1" applyFill="1" applyBorder="1" applyAlignment="1">
      <alignment horizontal="center" vertical="center" wrapText="1"/>
    </xf>
    <xf numFmtId="0" fontId="3" fillId="9" borderId="42" xfId="0" applyFont="1" applyFill="1" applyBorder="1" applyAlignment="1">
      <alignment horizontal="center" vertical="center" wrapText="1"/>
    </xf>
    <xf numFmtId="0" fontId="3" fillId="0" borderId="36" xfId="0" applyFont="1" applyBorder="1" applyAlignment="1">
      <alignment horizontal="left" vertical="center" wrapText="1"/>
    </xf>
    <xf numFmtId="0" fontId="3" fillId="0" borderId="37" xfId="0" applyFont="1" applyBorder="1" applyAlignment="1">
      <alignment horizontal="left" vertical="center" wrapText="1"/>
    </xf>
    <xf numFmtId="0" fontId="3" fillId="0" borderId="38" xfId="0" applyFont="1" applyBorder="1" applyAlignment="1">
      <alignment horizontal="left" vertical="center" wrapText="1"/>
    </xf>
    <xf numFmtId="0" fontId="3" fillId="10" borderId="31" xfId="0" applyFont="1" applyFill="1" applyBorder="1" applyAlignment="1">
      <alignment horizontal="center" vertical="center" wrapText="1"/>
    </xf>
    <xf numFmtId="0" fontId="3" fillId="10" borderId="32" xfId="0" applyFont="1" applyFill="1" applyBorder="1" applyAlignment="1">
      <alignment horizontal="center" vertical="center" wrapText="1"/>
    </xf>
    <xf numFmtId="0" fontId="3" fillId="10" borderId="33" xfId="0" applyFont="1" applyFill="1" applyBorder="1" applyAlignment="1">
      <alignment horizontal="center" vertical="center" wrapText="1"/>
    </xf>
    <xf numFmtId="0" fontId="3" fillId="9" borderId="54" xfId="0" applyFont="1" applyFill="1" applyBorder="1" applyAlignment="1">
      <alignment horizontal="center" vertical="center" wrapText="1"/>
    </xf>
    <xf numFmtId="0" fontId="3" fillId="9" borderId="55" xfId="0" applyFont="1" applyFill="1" applyBorder="1" applyAlignment="1">
      <alignment horizontal="center" vertical="center" wrapText="1"/>
    </xf>
    <xf numFmtId="0" fontId="3" fillId="9" borderId="56" xfId="0" applyFont="1" applyFill="1" applyBorder="1" applyAlignment="1">
      <alignment horizontal="center" vertical="center" wrapText="1"/>
    </xf>
    <xf numFmtId="0" fontId="24" fillId="10" borderId="43" xfId="0" applyFont="1" applyFill="1" applyBorder="1" applyAlignment="1">
      <alignment horizontal="left" vertical="center" wrapText="1"/>
    </xf>
    <xf numFmtId="0" fontId="24" fillId="10" borderId="44" xfId="0" applyFont="1" applyFill="1" applyBorder="1" applyAlignment="1">
      <alignment horizontal="left" vertical="center" wrapText="1"/>
    </xf>
    <xf numFmtId="0" fontId="24" fillId="10" borderId="59" xfId="0" applyFont="1" applyFill="1" applyBorder="1" applyAlignment="1">
      <alignment horizontal="left" vertical="center" wrapText="1"/>
    </xf>
    <xf numFmtId="0" fontId="3" fillId="10" borderId="61" xfId="0" applyFont="1" applyFill="1" applyBorder="1" applyAlignment="1">
      <alignment horizontal="center" vertical="center" wrapText="1"/>
    </xf>
    <xf numFmtId="0" fontId="3" fillId="10" borderId="48" xfId="0" applyFont="1" applyFill="1" applyBorder="1" applyAlignment="1">
      <alignment horizontal="center" vertical="center" wrapText="1"/>
    </xf>
    <xf numFmtId="0" fontId="3" fillId="10" borderId="49" xfId="0" applyFont="1" applyFill="1" applyBorder="1" applyAlignment="1">
      <alignment horizontal="center" vertical="center" wrapText="1"/>
    </xf>
    <xf numFmtId="0" fontId="5" fillId="0" borderId="62" xfId="0" applyFont="1" applyBorder="1" applyAlignment="1">
      <alignment horizontal="left" vertical="center" wrapText="1"/>
    </xf>
    <xf numFmtId="0" fontId="5" fillId="0" borderId="52" xfId="0" applyFont="1" applyBorder="1" applyAlignment="1">
      <alignment horizontal="left" vertical="center" wrapText="1"/>
    </xf>
    <xf numFmtId="0" fontId="3" fillId="0" borderId="35"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39" xfId="0" applyFont="1" applyBorder="1" applyAlignment="1">
      <alignment horizontal="center"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3" fillId="10" borderId="43" xfId="0" applyFont="1" applyFill="1" applyBorder="1" applyAlignment="1">
      <alignment horizontal="center" vertical="center" wrapText="1"/>
    </xf>
    <xf numFmtId="0" fontId="3" fillId="10" borderId="44" xfId="0" applyFont="1" applyFill="1" applyBorder="1" applyAlignment="1">
      <alignment horizontal="center" vertical="center" wrapText="1"/>
    </xf>
    <xf numFmtId="0" fontId="3" fillId="10" borderId="45" xfId="0" applyFont="1" applyFill="1" applyBorder="1" applyAlignment="1">
      <alignment horizontal="center" vertical="center" wrapText="1"/>
    </xf>
    <xf numFmtId="0" fontId="22" fillId="0" borderId="0" xfId="0" applyFont="1" applyAlignment="1">
      <alignment horizontal="left" wrapText="1"/>
    </xf>
    <xf numFmtId="0" fontId="3" fillId="11" borderId="31" xfId="0" applyFont="1" applyFill="1" applyBorder="1" applyAlignment="1">
      <alignment horizontal="center" vertical="center" wrapText="1"/>
    </xf>
    <xf numFmtId="0" fontId="3" fillId="11" borderId="32" xfId="0" applyFont="1" applyFill="1" applyBorder="1" applyAlignment="1">
      <alignment horizontal="center" vertical="center" wrapText="1"/>
    </xf>
    <xf numFmtId="0" fontId="3" fillId="11" borderId="33" xfId="0" applyFont="1" applyFill="1" applyBorder="1" applyAlignment="1">
      <alignment horizontal="center" vertical="center" wrapText="1"/>
    </xf>
    <xf numFmtId="0" fontId="3" fillId="0" borderId="31" xfId="0" applyFont="1" applyBorder="1" applyAlignment="1">
      <alignment horizontal="left" vertical="center" wrapText="1"/>
    </xf>
    <xf numFmtId="0" fontId="3" fillId="0" borderId="32" xfId="0" applyFont="1" applyBorder="1" applyAlignment="1">
      <alignment horizontal="left" vertical="center" wrapText="1"/>
    </xf>
    <xf numFmtId="0" fontId="3" fillId="0" borderId="33" xfId="0" applyFont="1" applyBorder="1" applyAlignment="1">
      <alignment horizontal="left" vertical="center" wrapText="1"/>
    </xf>
    <xf numFmtId="0" fontId="5" fillId="0" borderId="31"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33" xfId="0" applyFont="1" applyBorder="1" applyAlignment="1">
      <alignment horizontal="center" vertical="center" wrapText="1"/>
    </xf>
    <xf numFmtId="0" fontId="3" fillId="11" borderId="21" xfId="0" applyFont="1" applyFill="1" applyBorder="1" applyAlignment="1">
      <alignment horizontal="center" vertical="center" wrapText="1"/>
    </xf>
    <xf numFmtId="0" fontId="3" fillId="11" borderId="24" xfId="0" applyFont="1" applyFill="1" applyBorder="1" applyAlignment="1">
      <alignment horizontal="center" vertical="center" wrapText="1"/>
    </xf>
    <xf numFmtId="0" fontId="3" fillId="11" borderId="22" xfId="0" applyFont="1" applyFill="1" applyBorder="1" applyAlignment="1">
      <alignment horizontal="center" vertical="center" wrapText="1"/>
    </xf>
    <xf numFmtId="0" fontId="3" fillId="11" borderId="34" xfId="0" applyFont="1" applyFill="1" applyBorder="1" applyAlignment="1">
      <alignment horizontal="center" vertical="center" wrapText="1"/>
    </xf>
    <xf numFmtId="0" fontId="3" fillId="11" borderId="23" xfId="0" applyFont="1" applyFill="1" applyBorder="1" applyAlignment="1">
      <alignment horizontal="center" vertical="center" wrapText="1"/>
    </xf>
    <xf numFmtId="0" fontId="3" fillId="11" borderId="28" xfId="0" applyFont="1" applyFill="1" applyBorder="1" applyAlignment="1">
      <alignment horizontal="center" vertical="center" wrapText="1"/>
    </xf>
    <xf numFmtId="0" fontId="3" fillId="11" borderId="20" xfId="0" applyFont="1" applyFill="1" applyBorder="1" applyAlignment="1">
      <alignment horizontal="center" vertical="center" wrapText="1"/>
    </xf>
    <xf numFmtId="0" fontId="3" fillId="11" borderId="29" xfId="0" applyFont="1" applyFill="1" applyBorder="1" applyAlignment="1">
      <alignment horizontal="center"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22" fillId="0" borderId="31" xfId="0" applyFont="1" applyBorder="1" applyAlignment="1">
      <alignment horizontal="left" vertical="center" wrapText="1"/>
    </xf>
    <xf numFmtId="0" fontId="22" fillId="0" borderId="32" xfId="0" applyFont="1" applyBorder="1" applyAlignment="1">
      <alignment horizontal="left" vertical="center" wrapText="1"/>
    </xf>
    <xf numFmtId="0" fontId="22" fillId="0" borderId="33" xfId="0" applyFont="1" applyBorder="1" applyAlignment="1">
      <alignment horizontal="left" vertical="center" wrapText="1"/>
    </xf>
    <xf numFmtId="0" fontId="3" fillId="0" borderId="21"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9" xfId="0" applyFont="1" applyBorder="1" applyAlignment="1">
      <alignment horizontal="center" vertical="center" wrapText="1"/>
    </xf>
    <xf numFmtId="0" fontId="4" fillId="0" borderId="28" xfId="0" applyFont="1" applyBorder="1" applyAlignment="1">
      <alignment horizontal="left" vertical="center" wrapText="1"/>
    </xf>
    <xf numFmtId="0" fontId="4" fillId="0" borderId="29" xfId="0" applyFont="1" applyBorder="1" applyAlignment="1">
      <alignment horizontal="left" vertical="center" wrapText="1"/>
    </xf>
    <xf numFmtId="0" fontId="3" fillId="12" borderId="43" xfId="0" applyFont="1" applyFill="1" applyBorder="1" applyAlignment="1">
      <alignment horizontal="center" vertical="center" wrapText="1"/>
    </xf>
    <xf numFmtId="0" fontId="3" fillId="12" borderId="44" xfId="0" applyFont="1" applyFill="1" applyBorder="1" applyAlignment="1">
      <alignment horizontal="center" vertical="center" wrapText="1"/>
    </xf>
    <xf numFmtId="0" fontId="3" fillId="12" borderId="31" xfId="0" applyFont="1" applyFill="1" applyBorder="1" applyAlignment="1">
      <alignment horizontal="center" vertical="center" wrapText="1"/>
    </xf>
    <xf numFmtId="0" fontId="3" fillId="12" borderId="33" xfId="0" applyFont="1" applyFill="1" applyBorder="1" applyAlignment="1">
      <alignment horizontal="center" vertical="center" wrapText="1"/>
    </xf>
    <xf numFmtId="0" fontId="6" fillId="0" borderId="31" xfId="0" applyFont="1" applyBorder="1" applyAlignment="1">
      <alignment horizontal="left" vertical="center" wrapText="1"/>
    </xf>
    <xf numFmtId="0" fontId="6" fillId="0" borderId="32" xfId="0" applyFont="1" applyBorder="1" applyAlignment="1">
      <alignment horizontal="left" vertical="center" wrapText="1"/>
    </xf>
    <xf numFmtId="0" fontId="6" fillId="0" borderId="33" xfId="0" applyFont="1" applyBorder="1" applyAlignment="1">
      <alignment horizontal="left" vertical="center" wrapText="1"/>
    </xf>
    <xf numFmtId="0" fontId="6" fillId="0" borderId="68" xfId="0" applyFont="1" applyBorder="1" applyAlignment="1">
      <alignment horizontal="left" vertical="center" wrapText="1"/>
    </xf>
    <xf numFmtId="0" fontId="6" fillId="0" borderId="69" xfId="0" applyFont="1" applyBorder="1" applyAlignment="1">
      <alignment horizontal="left" vertical="center" wrapText="1"/>
    </xf>
    <xf numFmtId="0" fontId="6" fillId="0" borderId="70" xfId="0" applyFont="1" applyBorder="1" applyAlignment="1">
      <alignment horizontal="left" vertical="center" wrapText="1"/>
    </xf>
    <xf numFmtId="0" fontId="3" fillId="12" borderId="35" xfId="0" applyFont="1" applyFill="1" applyBorder="1" applyAlignment="1">
      <alignment horizontal="center" vertical="center" wrapText="1"/>
    </xf>
    <xf numFmtId="0" fontId="3" fillId="12" borderId="39" xfId="0" applyFont="1" applyFill="1" applyBorder="1" applyAlignment="1">
      <alignment horizontal="center" vertical="center" wrapText="1"/>
    </xf>
    <xf numFmtId="0" fontId="3" fillId="12" borderId="36" xfId="0" applyFont="1" applyFill="1" applyBorder="1" applyAlignment="1">
      <alignment horizontal="center" vertical="center" wrapText="1"/>
    </xf>
    <xf numFmtId="0" fontId="3" fillId="12" borderId="37" xfId="0" applyFont="1" applyFill="1" applyBorder="1" applyAlignment="1">
      <alignment horizontal="center" vertical="center" wrapText="1"/>
    </xf>
    <xf numFmtId="0" fontId="3" fillId="12" borderId="38" xfId="0" applyFont="1" applyFill="1" applyBorder="1" applyAlignment="1">
      <alignment horizontal="center" vertical="center" wrapText="1"/>
    </xf>
    <xf numFmtId="0" fontId="3" fillId="12" borderId="40" xfId="0" applyFont="1" applyFill="1" applyBorder="1" applyAlignment="1">
      <alignment horizontal="center" vertical="center" wrapText="1"/>
    </xf>
    <xf numFmtId="0" fontId="3" fillId="12" borderId="41" xfId="0" applyFont="1" applyFill="1" applyBorder="1" applyAlignment="1">
      <alignment horizontal="center" vertical="center" wrapText="1"/>
    </xf>
    <xf numFmtId="0" fontId="3" fillId="12" borderId="42" xfId="0" applyFont="1" applyFill="1" applyBorder="1" applyAlignment="1">
      <alignment horizontal="center" vertical="center" wrapText="1"/>
    </xf>
    <xf numFmtId="0" fontId="3" fillId="12" borderId="51" xfId="0" applyFont="1" applyFill="1" applyBorder="1" applyAlignment="1">
      <alignment horizontal="center" vertical="center" wrapText="1"/>
    </xf>
    <xf numFmtId="0" fontId="3" fillId="0" borderId="54" xfId="0" applyFont="1" applyBorder="1" applyAlignment="1">
      <alignment horizontal="center" vertical="center" wrapText="1"/>
    </xf>
    <xf numFmtId="0" fontId="3" fillId="0" borderId="56" xfId="0" applyFont="1" applyBorder="1" applyAlignment="1">
      <alignment horizontal="center" vertical="center" wrapText="1"/>
    </xf>
    <xf numFmtId="0" fontId="3" fillId="12" borderId="32" xfId="0" applyFont="1" applyFill="1" applyBorder="1" applyAlignment="1">
      <alignment horizontal="center" vertical="center" wrapText="1"/>
    </xf>
    <xf numFmtId="0" fontId="5" fillId="0" borderId="59" xfId="0" applyFont="1" applyBorder="1" applyAlignment="1">
      <alignment horizontal="left" vertical="center" wrapText="1"/>
    </xf>
    <xf numFmtId="0" fontId="5" fillId="0" borderId="36" xfId="0" applyFont="1" applyBorder="1" applyAlignment="1">
      <alignment horizontal="left" vertical="center" wrapText="1"/>
    </xf>
    <xf numFmtId="0" fontId="5" fillId="0" borderId="37" xfId="0" applyFont="1" applyBorder="1" applyAlignment="1">
      <alignment horizontal="left" vertical="center" wrapText="1"/>
    </xf>
    <xf numFmtId="0" fontId="5" fillId="0" borderId="71" xfId="0" applyFont="1" applyBorder="1" applyAlignment="1">
      <alignment horizontal="left" vertical="center" wrapText="1"/>
    </xf>
    <xf numFmtId="0" fontId="3" fillId="0" borderId="0" xfId="0" applyFont="1" applyAlignment="1">
      <alignment horizontal="left" wrapText="1"/>
    </xf>
    <xf numFmtId="0" fontId="3" fillId="12" borderId="21" xfId="0" applyFont="1" applyFill="1" applyBorder="1" applyAlignment="1">
      <alignment horizontal="center" vertical="center" wrapText="1"/>
    </xf>
    <xf numFmtId="0" fontId="3" fillId="12" borderId="24" xfId="0" applyFont="1" applyFill="1" applyBorder="1" applyAlignment="1">
      <alignment horizontal="center" vertical="center" wrapText="1"/>
    </xf>
    <xf numFmtId="0" fontId="3" fillId="12" borderId="22" xfId="0" applyFont="1" applyFill="1" applyBorder="1" applyAlignment="1">
      <alignment horizontal="center" vertical="center" wrapText="1"/>
    </xf>
    <xf numFmtId="0" fontId="3" fillId="12" borderId="34" xfId="0" applyFont="1" applyFill="1" applyBorder="1" applyAlignment="1">
      <alignment horizontal="center" vertical="center" wrapText="1"/>
    </xf>
    <xf numFmtId="0" fontId="3" fillId="12" borderId="23" xfId="0" applyFont="1" applyFill="1" applyBorder="1" applyAlignment="1">
      <alignment horizontal="center" vertical="center" wrapText="1"/>
    </xf>
    <xf numFmtId="0" fontId="3" fillId="12" borderId="28" xfId="0" applyFont="1" applyFill="1" applyBorder="1" applyAlignment="1">
      <alignment horizontal="center" vertical="center" wrapText="1"/>
    </xf>
    <xf numFmtId="0" fontId="3" fillId="12" borderId="20" xfId="0" applyFont="1" applyFill="1" applyBorder="1" applyAlignment="1">
      <alignment horizontal="center" vertical="center" wrapText="1"/>
    </xf>
    <xf numFmtId="0" fontId="3" fillId="12" borderId="29" xfId="0" applyFont="1" applyFill="1" applyBorder="1" applyAlignment="1">
      <alignment horizontal="center" vertical="center" wrapText="1"/>
    </xf>
    <xf numFmtId="0" fontId="3" fillId="13" borderId="35" xfId="0" applyFont="1" applyFill="1" applyBorder="1" applyAlignment="1">
      <alignment horizontal="center" vertical="center" wrapText="1"/>
    </xf>
    <xf numFmtId="0" fontId="3" fillId="13" borderId="39" xfId="0" applyFont="1" applyFill="1" applyBorder="1" applyAlignment="1">
      <alignment horizontal="center" vertical="center" wrapText="1"/>
    </xf>
    <xf numFmtId="0" fontId="3" fillId="0" borderId="0" xfId="0" applyFont="1" applyAlignment="1">
      <alignment horizontal="center" vertical="center" wrapText="1"/>
    </xf>
    <xf numFmtId="0" fontId="3" fillId="0" borderId="26" xfId="0" applyFont="1" applyBorder="1" applyAlignment="1">
      <alignment horizontal="center" vertical="center" wrapText="1"/>
    </xf>
    <xf numFmtId="0" fontId="3" fillId="13" borderId="36" xfId="0" applyFont="1" applyFill="1" applyBorder="1" applyAlignment="1">
      <alignment horizontal="center" vertical="center" wrapText="1"/>
    </xf>
    <xf numFmtId="0" fontId="3" fillId="13" borderId="37" xfId="0" applyFont="1" applyFill="1" applyBorder="1" applyAlignment="1">
      <alignment horizontal="center" vertical="center" wrapText="1"/>
    </xf>
    <xf numFmtId="0" fontId="3" fillId="13" borderId="38" xfId="0" applyFont="1" applyFill="1" applyBorder="1" applyAlignment="1">
      <alignment horizontal="center" vertical="center" wrapText="1"/>
    </xf>
    <xf numFmtId="0" fontId="3" fillId="13" borderId="40" xfId="0" applyFont="1" applyFill="1" applyBorder="1" applyAlignment="1">
      <alignment horizontal="center" vertical="center" wrapText="1"/>
    </xf>
    <xf numFmtId="0" fontId="3" fillId="13" borderId="41" xfId="0" applyFont="1" applyFill="1" applyBorder="1" applyAlignment="1">
      <alignment horizontal="center" vertical="center" wrapText="1"/>
    </xf>
    <xf numFmtId="0" fontId="3" fillId="13" borderId="42" xfId="0" applyFont="1" applyFill="1" applyBorder="1" applyAlignment="1">
      <alignment horizontal="center" vertical="center" wrapText="1"/>
    </xf>
    <xf numFmtId="0" fontId="3" fillId="0" borderId="0" xfId="0" applyFont="1" applyAlignment="1">
      <alignment horizontal="left" vertical="center"/>
    </xf>
    <xf numFmtId="0" fontId="3" fillId="15" borderId="43" xfId="0" applyFont="1" applyFill="1" applyBorder="1" applyAlignment="1">
      <alignment horizontal="center" vertical="center" wrapText="1"/>
    </xf>
    <xf numFmtId="0" fontId="3" fillId="15" borderId="44" xfId="0" applyFont="1" applyFill="1" applyBorder="1" applyAlignment="1">
      <alignment horizontal="center" vertical="center" wrapText="1"/>
    </xf>
    <xf numFmtId="0" fontId="3" fillId="15" borderId="45" xfId="0" applyFont="1" applyFill="1" applyBorder="1" applyAlignment="1">
      <alignment horizontal="center" vertical="center" wrapText="1"/>
    </xf>
    <xf numFmtId="0" fontId="26" fillId="0" borderId="43" xfId="0" applyFont="1" applyBorder="1" applyAlignment="1">
      <alignment horizontal="left" vertical="center" wrapText="1"/>
    </xf>
    <xf numFmtId="0" fontId="26" fillId="0" borderId="44" xfId="0" applyFont="1" applyBorder="1" applyAlignment="1">
      <alignment horizontal="left" vertical="center" wrapText="1"/>
    </xf>
    <xf numFmtId="0" fontId="26" fillId="0" borderId="45" xfId="0" applyFont="1" applyBorder="1" applyAlignment="1">
      <alignment horizontal="left" vertical="center" wrapText="1"/>
    </xf>
    <xf numFmtId="0" fontId="3" fillId="14" borderId="31" xfId="0" applyFont="1" applyFill="1" applyBorder="1" applyAlignment="1">
      <alignment horizontal="center" vertical="center" wrapText="1"/>
    </xf>
    <xf numFmtId="0" fontId="3" fillId="14" borderId="32" xfId="0" applyFont="1" applyFill="1" applyBorder="1" applyAlignment="1">
      <alignment horizontal="center" vertical="center" wrapText="1"/>
    </xf>
    <xf numFmtId="0" fontId="3" fillId="14" borderId="33" xfId="0" applyFont="1" applyFill="1" applyBorder="1" applyAlignment="1">
      <alignment horizontal="center" vertical="center" wrapText="1"/>
    </xf>
    <xf numFmtId="0" fontId="3" fillId="15" borderId="74" xfId="0" applyFont="1" applyFill="1" applyBorder="1" applyAlignment="1">
      <alignment horizontal="center" vertical="center" wrapText="1"/>
    </xf>
    <xf numFmtId="0" fontId="3" fillId="15" borderId="38" xfId="0" applyFont="1" applyFill="1" applyBorder="1" applyAlignment="1">
      <alignment horizontal="center" vertical="center" wrapText="1"/>
    </xf>
    <xf numFmtId="0" fontId="3" fillId="15" borderId="36" xfId="0" applyFont="1" applyFill="1" applyBorder="1" applyAlignment="1">
      <alignment horizontal="center" vertical="center" wrapText="1"/>
    </xf>
    <xf numFmtId="0" fontId="3" fillId="15" borderId="40" xfId="0" applyFont="1" applyFill="1" applyBorder="1" applyAlignment="1">
      <alignment horizontal="center" vertical="center" wrapText="1"/>
    </xf>
    <xf numFmtId="0" fontId="3" fillId="15" borderId="42" xfId="0" applyFont="1" applyFill="1" applyBorder="1" applyAlignment="1">
      <alignment horizontal="center" vertical="center" wrapText="1"/>
    </xf>
    <xf numFmtId="0" fontId="3" fillId="15" borderId="75" xfId="0" applyFont="1" applyFill="1" applyBorder="1" applyAlignment="1">
      <alignment horizontal="center" vertical="center" wrapText="1"/>
    </xf>
    <xf numFmtId="0" fontId="3" fillId="0" borderId="26" xfId="0" applyFont="1" applyBorder="1" applyAlignment="1">
      <alignment horizontal="left" vertical="center" wrapText="1"/>
    </xf>
    <xf numFmtId="0" fontId="21" fillId="0" borderId="76" xfId="0" applyFont="1" applyBorder="1" applyAlignment="1">
      <alignment horizontal="center" vertical="center" wrapText="1"/>
    </xf>
    <xf numFmtId="0" fontId="21" fillId="0" borderId="45" xfId="0" applyFont="1" applyBorder="1" applyAlignment="1">
      <alignment horizontal="center" vertical="center" wrapText="1"/>
    </xf>
    <xf numFmtId="0" fontId="21" fillId="0" borderId="43" xfId="0" applyFont="1" applyBorder="1" applyAlignment="1">
      <alignment horizontal="center" vertical="center" wrapText="1"/>
    </xf>
    <xf numFmtId="0" fontId="3" fillId="16" borderId="31" xfId="0" applyFont="1" applyFill="1" applyBorder="1" applyAlignment="1">
      <alignment horizontal="center" vertical="center" wrapText="1"/>
    </xf>
    <xf numFmtId="0" fontId="3" fillId="16" borderId="32" xfId="0" applyFont="1" applyFill="1" applyBorder="1" applyAlignment="1">
      <alignment horizontal="center" vertical="center" wrapText="1"/>
    </xf>
    <xf numFmtId="0" fontId="3" fillId="16" borderId="33" xfId="0" applyFont="1" applyFill="1" applyBorder="1" applyAlignment="1">
      <alignment horizontal="center" vertical="center" wrapText="1"/>
    </xf>
    <xf numFmtId="0" fontId="3" fillId="15" borderId="35" xfId="0" applyFont="1" applyFill="1" applyBorder="1" applyAlignment="1">
      <alignment horizontal="center" vertical="center" wrapText="1"/>
    </xf>
    <xf numFmtId="0" fontId="3" fillId="15" borderId="39" xfId="0" applyFont="1" applyFill="1" applyBorder="1" applyAlignment="1">
      <alignment horizontal="center" vertical="center" wrapText="1"/>
    </xf>
    <xf numFmtId="0" fontId="3" fillId="15" borderId="37" xfId="0" applyFont="1" applyFill="1" applyBorder="1" applyAlignment="1">
      <alignment horizontal="center" vertical="center" wrapText="1"/>
    </xf>
    <xf numFmtId="0" fontId="3" fillId="15" borderId="41" xfId="0" applyFont="1" applyFill="1" applyBorder="1" applyAlignment="1">
      <alignment horizontal="center" vertical="center" wrapText="1"/>
    </xf>
    <xf numFmtId="0" fontId="5" fillId="0" borderId="38" xfId="0" applyFont="1" applyBorder="1" applyAlignment="1">
      <alignment horizontal="left" vertical="center" wrapText="1"/>
    </xf>
    <xf numFmtId="0" fontId="3" fillId="8" borderId="31" xfId="0" applyFont="1" applyFill="1" applyBorder="1" applyAlignment="1">
      <alignment horizontal="center" vertical="center" wrapText="1"/>
    </xf>
    <xf numFmtId="0" fontId="3" fillId="8" borderId="32" xfId="0" applyFont="1" applyFill="1" applyBorder="1" applyAlignment="1">
      <alignment horizontal="center" vertical="center" wrapText="1"/>
    </xf>
    <xf numFmtId="0" fontId="3" fillId="8" borderId="33" xfId="0" applyFont="1" applyFill="1" applyBorder="1" applyAlignment="1">
      <alignment horizontal="center" vertical="center" wrapText="1"/>
    </xf>
    <xf numFmtId="0" fontId="5" fillId="0" borderId="0" xfId="0" applyFont="1" applyAlignment="1">
      <alignment horizontal="left" wrapText="1"/>
    </xf>
    <xf numFmtId="0" fontId="3" fillId="17" borderId="43" xfId="0" applyFont="1" applyFill="1" applyBorder="1" applyAlignment="1">
      <alignment horizontal="center" vertical="center" wrapText="1"/>
    </xf>
    <xf numFmtId="0" fontId="3" fillId="17" borderId="44" xfId="0" applyFont="1" applyFill="1" applyBorder="1" applyAlignment="1">
      <alignment horizontal="center" vertical="center" wrapText="1"/>
    </xf>
    <xf numFmtId="0" fontId="3" fillId="17" borderId="45" xfId="0" applyFont="1" applyFill="1" applyBorder="1" applyAlignment="1">
      <alignment horizontal="center" vertical="center" wrapTex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7" fillId="0" borderId="0" xfId="0" applyFont="1" applyAlignment="1">
      <alignment horizontal="center"/>
    </xf>
    <xf numFmtId="0" fontId="18" fillId="0" borderId="0" xfId="0" applyFont="1" applyAlignment="1">
      <alignment horizontal="center" vertical="center"/>
    </xf>
    <xf numFmtId="0" fontId="18" fillId="0" borderId="0" xfId="0" applyFont="1" applyAlignment="1">
      <alignment horizontal="left" vertical="center"/>
    </xf>
    <xf numFmtId="0" fontId="17" fillId="0" borderId="27" xfId="0" applyFont="1" applyBorder="1" applyAlignment="1">
      <alignment horizontal="left" vertical="center" wrapText="1"/>
    </xf>
    <xf numFmtId="0" fontId="17" fillId="0" borderId="25" xfId="0" applyFont="1" applyBorder="1" applyAlignment="1">
      <alignment horizontal="center" vertical="center" wrapText="1"/>
    </xf>
    <xf numFmtId="0" fontId="17" fillId="0" borderId="26" xfId="0" applyFont="1" applyBorder="1" applyAlignment="1">
      <alignment horizontal="center" vertical="center" wrapText="1"/>
    </xf>
    <xf numFmtId="0" fontId="19" fillId="0" borderId="0" xfId="0" applyFont="1" applyAlignment="1">
      <alignment horizontal="left" vertical="center" wrapText="1"/>
    </xf>
    <xf numFmtId="0" fontId="17" fillId="0" borderId="0" xfId="0" applyFont="1" applyAlignment="1">
      <alignment horizontal="left" vertical="center" wrapText="1"/>
    </xf>
    <xf numFmtId="0" fontId="17" fillId="0" borderId="20" xfId="0" applyFont="1" applyBorder="1" applyAlignment="1">
      <alignment horizontal="left" vertical="top" wrapText="1"/>
    </xf>
    <xf numFmtId="0" fontId="17" fillId="0" borderId="0" xfId="0" applyFont="1" applyAlignment="1">
      <alignment horizontal="left" vertical="center"/>
    </xf>
    <xf numFmtId="0" fontId="18" fillId="0" borderId="22"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6" xfId="0" applyFont="1" applyBorder="1" applyAlignment="1">
      <alignment horizontal="center" vertical="center" wrapText="1"/>
    </xf>
    <xf numFmtId="0" fontId="17" fillId="0" borderId="28" xfId="0" applyFont="1" applyBorder="1" applyAlignment="1">
      <alignment horizontal="center" vertical="center" wrapText="1"/>
    </xf>
    <xf numFmtId="0" fontId="17" fillId="0" borderId="29" xfId="0" applyFont="1" applyBorder="1" applyAlignment="1">
      <alignment horizontal="center" vertical="center" wrapText="1"/>
    </xf>
    <xf numFmtId="0" fontId="18" fillId="0" borderId="27" xfId="0" applyFont="1" applyBorder="1" applyAlignment="1">
      <alignment horizontal="center" vertical="center" wrapText="1"/>
    </xf>
    <xf numFmtId="0" fontId="17" fillId="0" borderId="22" xfId="0" applyFont="1" applyBorder="1" applyAlignment="1">
      <alignment horizontal="left" vertical="center" wrapText="1"/>
    </xf>
    <xf numFmtId="0" fontId="17" fillId="0" borderId="23" xfId="0" applyFont="1" applyBorder="1" applyAlignment="1">
      <alignment horizontal="left" vertical="center" wrapText="1"/>
    </xf>
    <xf numFmtId="0" fontId="17" fillId="0" borderId="0" xfId="0" applyFont="1" applyAlignment="1">
      <alignment horizontal="center" vertical="center"/>
    </xf>
  </cellXfs>
  <cellStyles count="3">
    <cellStyle name="Currency" xfId="2" builtinId="4"/>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3</xdr:row>
      <xdr:rowOff>12700</xdr:rowOff>
    </xdr:from>
    <xdr:to>
      <xdr:col>16</xdr:col>
      <xdr:colOff>165100</xdr:colOff>
      <xdr:row>31</xdr:row>
      <xdr:rowOff>151423</xdr:rowOff>
    </xdr:to>
    <xdr:pic>
      <xdr:nvPicPr>
        <xdr:cNvPr id="2" name="Picture 1">
          <a:extLst>
            <a:ext uri="{FF2B5EF4-FFF2-40B4-BE49-F238E27FC236}">
              <a16:creationId xmlns:a16="http://schemas.microsoft.com/office/drawing/2014/main" id="{39AA9136-E480-44AB-B8E5-B45A7CAAF6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3100" y="546100"/>
          <a:ext cx="10058400" cy="51171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50800</xdr:colOff>
      <xdr:row>2</xdr:row>
      <xdr:rowOff>133350</xdr:rowOff>
    </xdr:from>
    <xdr:to>
      <xdr:col>14</xdr:col>
      <xdr:colOff>49213</xdr:colOff>
      <xdr:row>36</xdr:row>
      <xdr:rowOff>111125</xdr:rowOff>
    </xdr:to>
    <xdr:pic>
      <xdr:nvPicPr>
        <xdr:cNvPr id="2" name="Picture 1">
          <a:extLst>
            <a:ext uri="{FF2B5EF4-FFF2-40B4-BE49-F238E27FC236}">
              <a16:creationId xmlns:a16="http://schemas.microsoft.com/office/drawing/2014/main" id="{441607D9-FC57-4E1D-B164-1C6D276D48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9613" y="482600"/>
          <a:ext cx="8562975" cy="5915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4</xdr:col>
      <xdr:colOff>460770</xdr:colOff>
      <xdr:row>34</xdr:row>
      <xdr:rowOff>25313</xdr:rowOff>
    </xdr:to>
    <xdr:pic>
      <xdr:nvPicPr>
        <xdr:cNvPr id="2" name="Picture 1">
          <a:extLst>
            <a:ext uri="{FF2B5EF4-FFF2-40B4-BE49-F238E27FC236}">
              <a16:creationId xmlns:a16="http://schemas.microsoft.com/office/drawing/2014/main" id="{D1DEE881-48B5-403E-960C-8F5DE8BD91BD}"/>
            </a:ext>
          </a:extLst>
        </xdr:cNvPr>
        <xdr:cNvPicPr>
          <a:picLocks noChangeAspect="1"/>
        </xdr:cNvPicPr>
      </xdr:nvPicPr>
      <xdr:blipFill rotWithShape="1">
        <a:blip xmlns:r="http://schemas.openxmlformats.org/officeDocument/2006/relationships" r:embed="rId1"/>
        <a:srcRect l="36651" t="14843" r="39505" b="8302"/>
        <a:stretch/>
      </xdr:blipFill>
      <xdr:spPr>
        <a:xfrm>
          <a:off x="0" y="349250"/>
          <a:ext cx="3096020" cy="5613313"/>
        </a:xfrm>
        <a:prstGeom prst="rect">
          <a:avLst/>
        </a:prstGeom>
      </xdr:spPr>
    </xdr:pic>
    <xdr:clientData/>
  </xdr:twoCellAnchor>
  <xdr:twoCellAnchor editAs="oneCell">
    <xdr:from>
      <xdr:col>5</xdr:col>
      <xdr:colOff>0</xdr:colOff>
      <xdr:row>1</xdr:row>
      <xdr:rowOff>177799</xdr:rowOff>
    </xdr:from>
    <xdr:to>
      <xdr:col>17</xdr:col>
      <xdr:colOff>60386</xdr:colOff>
      <xdr:row>35</xdr:row>
      <xdr:rowOff>132347</xdr:rowOff>
    </xdr:to>
    <xdr:pic>
      <xdr:nvPicPr>
        <xdr:cNvPr id="3" name="Picture 2">
          <a:extLst>
            <a:ext uri="{FF2B5EF4-FFF2-40B4-BE49-F238E27FC236}">
              <a16:creationId xmlns:a16="http://schemas.microsoft.com/office/drawing/2014/main" id="{6EB8D9D0-1065-4281-8001-38B7434F2DC0}"/>
            </a:ext>
          </a:extLst>
        </xdr:cNvPr>
        <xdr:cNvPicPr>
          <a:picLocks noChangeAspect="1"/>
        </xdr:cNvPicPr>
      </xdr:nvPicPr>
      <xdr:blipFill rotWithShape="1">
        <a:blip xmlns:r="http://schemas.openxmlformats.org/officeDocument/2006/relationships" r:embed="rId2"/>
        <a:srcRect l="14505" t="12076" r="25000" b="6919"/>
        <a:stretch/>
      </xdr:blipFill>
      <xdr:spPr>
        <a:xfrm>
          <a:off x="3302000" y="355599"/>
          <a:ext cx="7985186" cy="5999748"/>
        </a:xfrm>
        <a:prstGeom prst="rect">
          <a:avLst/>
        </a:prstGeom>
      </xdr:spPr>
    </xdr:pic>
    <xdr:clientData/>
  </xdr:twoCellAnchor>
  <xdr:twoCellAnchor editAs="oneCell">
    <xdr:from>
      <xdr:col>17</xdr:col>
      <xdr:colOff>658811</xdr:colOff>
      <xdr:row>2</xdr:row>
      <xdr:rowOff>0</xdr:rowOff>
    </xdr:from>
    <xdr:to>
      <xdr:col>31</xdr:col>
      <xdr:colOff>472458</xdr:colOff>
      <xdr:row>37</xdr:row>
      <xdr:rowOff>37044</xdr:rowOff>
    </xdr:to>
    <xdr:pic>
      <xdr:nvPicPr>
        <xdr:cNvPr id="4" name="Picture 3">
          <a:extLst>
            <a:ext uri="{FF2B5EF4-FFF2-40B4-BE49-F238E27FC236}">
              <a16:creationId xmlns:a16="http://schemas.microsoft.com/office/drawing/2014/main" id="{2692119D-A2BA-4E72-9DE5-A5A320C78C52}"/>
            </a:ext>
          </a:extLst>
        </xdr:cNvPr>
        <xdr:cNvPicPr>
          <a:picLocks noChangeAspect="1"/>
        </xdr:cNvPicPr>
      </xdr:nvPicPr>
      <xdr:blipFill rotWithShape="1">
        <a:blip xmlns:r="http://schemas.openxmlformats.org/officeDocument/2006/relationships" r:embed="rId3"/>
        <a:srcRect l="14222" t="12453" r="17146" b="4528"/>
        <a:stretch/>
      </xdr:blipFill>
      <xdr:spPr>
        <a:xfrm>
          <a:off x="11858624" y="349250"/>
          <a:ext cx="9037022" cy="6148919"/>
        </a:xfrm>
        <a:prstGeom prst="rect">
          <a:avLst/>
        </a:prstGeom>
      </xdr:spPr>
    </xdr:pic>
    <xdr:clientData/>
  </xdr:twoCellAnchor>
  <xdr:twoCellAnchor editAs="oneCell">
    <xdr:from>
      <xdr:col>0</xdr:col>
      <xdr:colOff>0</xdr:colOff>
      <xdr:row>36</xdr:row>
      <xdr:rowOff>55563</xdr:rowOff>
    </xdr:from>
    <xdr:to>
      <xdr:col>11</xdr:col>
      <xdr:colOff>393699</xdr:colOff>
      <xdr:row>65</xdr:row>
      <xdr:rowOff>153499</xdr:rowOff>
    </xdr:to>
    <xdr:pic>
      <xdr:nvPicPr>
        <xdr:cNvPr id="5" name="Picture 4">
          <a:extLst>
            <a:ext uri="{FF2B5EF4-FFF2-40B4-BE49-F238E27FC236}">
              <a16:creationId xmlns:a16="http://schemas.microsoft.com/office/drawing/2014/main" id="{DEE892EA-3B5A-4D12-86F9-5EC18EC9D9DD}"/>
            </a:ext>
          </a:extLst>
        </xdr:cNvPr>
        <xdr:cNvPicPr>
          <a:picLocks noChangeAspect="1"/>
        </xdr:cNvPicPr>
      </xdr:nvPicPr>
      <xdr:blipFill rotWithShape="1">
        <a:blip xmlns:r="http://schemas.openxmlformats.org/officeDocument/2006/relationships" r:embed="rId4"/>
        <a:srcRect l="13372" t="12076" r="18137" b="5661"/>
        <a:stretch/>
      </xdr:blipFill>
      <xdr:spPr>
        <a:xfrm>
          <a:off x="0" y="6342063"/>
          <a:ext cx="7640637" cy="51620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455083</xdr:colOff>
      <xdr:row>0</xdr:row>
      <xdr:rowOff>174625</xdr:rowOff>
    </xdr:from>
    <xdr:to>
      <xdr:col>9</xdr:col>
      <xdr:colOff>657224</xdr:colOff>
      <xdr:row>2</xdr:row>
      <xdr:rowOff>74083</xdr:rowOff>
    </xdr:to>
    <xdr:grpSp>
      <xdr:nvGrpSpPr>
        <xdr:cNvPr id="2" name="Group 1">
          <a:extLst>
            <a:ext uri="{FF2B5EF4-FFF2-40B4-BE49-F238E27FC236}">
              <a16:creationId xmlns:a16="http://schemas.microsoft.com/office/drawing/2014/main" id="{3605FA2A-BAE2-4A29-8D6A-0E9820F5FDB6}"/>
            </a:ext>
          </a:extLst>
        </xdr:cNvPr>
        <xdr:cNvGrpSpPr>
          <a:grpSpLocks/>
        </xdr:cNvGrpSpPr>
      </xdr:nvGrpSpPr>
      <xdr:grpSpPr bwMode="auto">
        <a:xfrm>
          <a:off x="5971646" y="174625"/>
          <a:ext cx="3186641" cy="248708"/>
          <a:chOff x="10666" y="785"/>
          <a:chExt cx="4899" cy="618"/>
        </a:xfrm>
      </xdr:grpSpPr>
      <xdr:grpSp>
        <xdr:nvGrpSpPr>
          <xdr:cNvPr id="3" name="Group 2">
            <a:extLst>
              <a:ext uri="{FF2B5EF4-FFF2-40B4-BE49-F238E27FC236}">
                <a16:creationId xmlns:a16="http://schemas.microsoft.com/office/drawing/2014/main" id="{52BE2F56-32CC-48EB-94DD-46C4B8616223}"/>
              </a:ext>
            </a:extLst>
          </xdr:cNvPr>
          <xdr:cNvGrpSpPr>
            <a:grpSpLocks/>
          </xdr:cNvGrpSpPr>
        </xdr:nvGrpSpPr>
        <xdr:grpSpPr bwMode="auto">
          <a:xfrm>
            <a:off x="11955" y="853"/>
            <a:ext cx="3610" cy="452"/>
            <a:chOff x="11855" y="737"/>
            <a:chExt cx="3610" cy="452"/>
          </a:xfrm>
        </xdr:grpSpPr>
        <xdr:sp macro="" textlink="">
          <xdr:nvSpPr>
            <xdr:cNvPr id="5" name="Text Box 3">
              <a:extLst>
                <a:ext uri="{FF2B5EF4-FFF2-40B4-BE49-F238E27FC236}">
                  <a16:creationId xmlns:a16="http://schemas.microsoft.com/office/drawing/2014/main" id="{2B5D6E97-90A3-4E4D-A83D-60044B172171}"/>
                </a:ext>
              </a:extLst>
            </xdr:cNvPr>
            <xdr:cNvSpPr txBox="1">
              <a:spLocks noChangeArrowheads="1"/>
            </xdr:cNvSpPr>
          </xdr:nvSpPr>
          <xdr:spPr bwMode="auto">
            <a:xfrm>
              <a:off x="11855" y="737"/>
              <a:ext cx="452" cy="452"/>
            </a:xfrm>
            <a:prstGeom prst="rect">
              <a:avLst/>
            </a:prstGeom>
            <a:solidFill>
              <a:srgbClr val="FFFFFF"/>
            </a:solidFill>
            <a:ln w="19050">
              <a:solidFill>
                <a:srgbClr val="000000"/>
              </a:solidFill>
              <a:miter lim="800000"/>
              <a:headEnd/>
              <a:tailEnd/>
            </a:ln>
          </xdr:spPr>
          <xdr:txBody>
            <a:bodyPr vertOverflow="clip" wrap="square" lIns="91440" tIns="45720" rIns="91440" bIns="45720" anchor="t" upright="1"/>
            <a:lstStyle/>
            <a:p>
              <a:pPr algn="l" rtl="0">
                <a:defRPr sz="1000"/>
              </a:pPr>
              <a:r>
                <a:rPr lang="th-TH" sz="1100" b="0" i="0" u="none" strike="noStrike" baseline="0">
                  <a:solidFill>
                    <a:srgbClr val="000000"/>
                  </a:solidFill>
                  <a:latin typeface="Calibri"/>
                  <a:ea typeface="Calibri"/>
                </a:rPr>
                <a:t>1</a:t>
              </a:r>
            </a:p>
            <a:p>
              <a:pPr algn="l" rtl="0">
                <a:defRPr sz="1000"/>
              </a:pPr>
              <a:endParaRPr lang="th-TH" sz="1100" b="0" i="0" u="none" strike="noStrike" baseline="0">
                <a:solidFill>
                  <a:srgbClr val="000000"/>
                </a:solidFill>
                <a:latin typeface="Calibri"/>
                <a:ea typeface="Calibri"/>
              </a:endParaRPr>
            </a:p>
          </xdr:txBody>
        </xdr:sp>
        <xdr:sp macro="" textlink="">
          <xdr:nvSpPr>
            <xdr:cNvPr id="6" name="Text Box 4">
              <a:extLst>
                <a:ext uri="{FF2B5EF4-FFF2-40B4-BE49-F238E27FC236}">
                  <a16:creationId xmlns:a16="http://schemas.microsoft.com/office/drawing/2014/main" id="{FB42F899-AAE7-4B36-985D-EB9762CEC2C9}"/>
                </a:ext>
              </a:extLst>
            </xdr:cNvPr>
            <xdr:cNvSpPr txBox="1">
              <a:spLocks noChangeArrowheads="1"/>
            </xdr:cNvSpPr>
          </xdr:nvSpPr>
          <xdr:spPr bwMode="auto">
            <a:xfrm>
              <a:off x="12301" y="737"/>
              <a:ext cx="452" cy="452"/>
            </a:xfrm>
            <a:prstGeom prst="rect">
              <a:avLst/>
            </a:prstGeom>
            <a:solidFill>
              <a:srgbClr val="FFFFFF"/>
            </a:solidFill>
            <a:ln w="19050">
              <a:solidFill>
                <a:srgbClr val="000000"/>
              </a:solidFill>
              <a:miter lim="800000"/>
              <a:headEnd/>
              <a:tailEnd/>
            </a:ln>
          </xdr:spPr>
          <xdr:txBody>
            <a:bodyPr vertOverflow="clip" wrap="square" lIns="91440" tIns="45720" rIns="91440" bIns="45720" anchor="t" upright="1"/>
            <a:lstStyle/>
            <a:p>
              <a:pPr algn="l" rtl="0">
                <a:defRPr sz="1000"/>
              </a:pPr>
              <a:r>
                <a:rPr lang="th-TH" sz="1100" b="0" i="0" u="none" strike="noStrike" baseline="0">
                  <a:solidFill>
                    <a:srgbClr val="000000"/>
                  </a:solidFill>
                  <a:latin typeface="Times New Roman"/>
                </a:rPr>
                <a:t>0</a:t>
              </a:r>
            </a:p>
            <a:p>
              <a:pPr algn="l" rtl="0">
                <a:defRPr sz="1000"/>
              </a:pPr>
              <a:endParaRPr lang="th-TH" sz="1100" b="0" i="0" u="none" strike="noStrike" baseline="0">
                <a:solidFill>
                  <a:srgbClr val="000000"/>
                </a:solidFill>
                <a:latin typeface="Times New Roman"/>
              </a:endParaRPr>
            </a:p>
          </xdr:txBody>
        </xdr:sp>
        <xdr:sp macro="" textlink="">
          <xdr:nvSpPr>
            <xdr:cNvPr id="7" name="Text Box 5">
              <a:extLst>
                <a:ext uri="{FF2B5EF4-FFF2-40B4-BE49-F238E27FC236}">
                  <a16:creationId xmlns:a16="http://schemas.microsoft.com/office/drawing/2014/main" id="{2BD37E29-CE97-4862-9522-580EA2DEA858}"/>
                </a:ext>
              </a:extLst>
            </xdr:cNvPr>
            <xdr:cNvSpPr txBox="1">
              <a:spLocks noChangeArrowheads="1"/>
            </xdr:cNvSpPr>
          </xdr:nvSpPr>
          <xdr:spPr bwMode="auto">
            <a:xfrm>
              <a:off x="12753" y="737"/>
              <a:ext cx="452" cy="452"/>
            </a:xfrm>
            <a:prstGeom prst="rect">
              <a:avLst/>
            </a:prstGeom>
            <a:solidFill>
              <a:srgbClr val="FFFFFF"/>
            </a:solidFill>
            <a:ln w="19050">
              <a:solidFill>
                <a:srgbClr val="000000"/>
              </a:solidFill>
              <a:miter lim="800000"/>
              <a:headEnd/>
              <a:tailEnd/>
            </a:ln>
          </xdr:spPr>
          <xdr:txBody>
            <a:bodyPr vertOverflow="clip" wrap="square" lIns="91440" tIns="45720" rIns="91440" bIns="45720" anchor="t" upright="1"/>
            <a:lstStyle/>
            <a:p>
              <a:pPr algn="l" rtl="0">
                <a:defRPr sz="1000"/>
              </a:pPr>
              <a:r>
                <a:rPr lang="th-TH" sz="1100" b="0" i="0" u="none" strike="noStrike" baseline="0">
                  <a:solidFill>
                    <a:srgbClr val="000000"/>
                  </a:solidFill>
                  <a:latin typeface="Times New Roman"/>
                </a:rPr>
                <a:t>0</a:t>
              </a:r>
            </a:p>
            <a:p>
              <a:pPr algn="l" rtl="0">
                <a:defRPr sz="1000"/>
              </a:pPr>
              <a:endParaRPr lang="th-TH" sz="1100" b="0" i="0" u="none" strike="noStrike" baseline="0">
                <a:solidFill>
                  <a:srgbClr val="000000"/>
                </a:solidFill>
                <a:latin typeface="Times New Roman"/>
              </a:endParaRPr>
            </a:p>
          </xdr:txBody>
        </xdr:sp>
        <xdr:sp macro="" textlink="">
          <xdr:nvSpPr>
            <xdr:cNvPr id="8" name="Text Box 6">
              <a:extLst>
                <a:ext uri="{FF2B5EF4-FFF2-40B4-BE49-F238E27FC236}">
                  <a16:creationId xmlns:a16="http://schemas.microsoft.com/office/drawing/2014/main" id="{F34D6EF1-6D7A-4CF7-A1C3-3D20005117D7}"/>
                </a:ext>
              </a:extLst>
            </xdr:cNvPr>
            <xdr:cNvSpPr txBox="1">
              <a:spLocks noChangeArrowheads="1"/>
            </xdr:cNvSpPr>
          </xdr:nvSpPr>
          <xdr:spPr bwMode="auto">
            <a:xfrm>
              <a:off x="13205" y="737"/>
              <a:ext cx="452" cy="452"/>
            </a:xfrm>
            <a:prstGeom prst="rect">
              <a:avLst/>
            </a:prstGeom>
            <a:solidFill>
              <a:srgbClr val="FFFFFF"/>
            </a:solidFill>
            <a:ln w="19050">
              <a:solidFill>
                <a:srgbClr val="000000"/>
              </a:solidFill>
              <a:miter lim="800000"/>
              <a:headEnd/>
              <a:tailEnd/>
            </a:ln>
          </xdr:spPr>
          <xdr:txBody>
            <a:bodyPr vertOverflow="clip" wrap="square" lIns="91440" tIns="45720" rIns="91440" bIns="45720" anchor="t" upright="1"/>
            <a:lstStyle/>
            <a:p>
              <a:pPr algn="l" rtl="0">
                <a:defRPr sz="1000"/>
              </a:pPr>
              <a:r>
                <a:rPr lang="th-TH" sz="1100" b="0" i="0" u="none" strike="noStrike" baseline="0">
                  <a:solidFill>
                    <a:srgbClr val="000000"/>
                  </a:solidFill>
                  <a:latin typeface="Times New Roman"/>
                </a:rPr>
                <a:t>0</a:t>
              </a:r>
            </a:p>
            <a:p>
              <a:pPr algn="l" rtl="0">
                <a:defRPr sz="1000"/>
              </a:pPr>
              <a:endParaRPr lang="th-TH" sz="1100" b="0" i="0" u="none" strike="noStrike" baseline="0">
                <a:solidFill>
                  <a:srgbClr val="000000"/>
                </a:solidFill>
                <a:latin typeface="Times New Roman"/>
              </a:endParaRPr>
            </a:p>
          </xdr:txBody>
        </xdr:sp>
        <xdr:sp macro="" textlink="">
          <xdr:nvSpPr>
            <xdr:cNvPr id="9" name="Text Box 7">
              <a:extLst>
                <a:ext uri="{FF2B5EF4-FFF2-40B4-BE49-F238E27FC236}">
                  <a16:creationId xmlns:a16="http://schemas.microsoft.com/office/drawing/2014/main" id="{9C1C7CB1-4094-4682-A7C6-BE9AF80A28AE}"/>
                </a:ext>
              </a:extLst>
            </xdr:cNvPr>
            <xdr:cNvSpPr txBox="1">
              <a:spLocks noChangeArrowheads="1"/>
            </xdr:cNvSpPr>
          </xdr:nvSpPr>
          <xdr:spPr bwMode="auto">
            <a:xfrm>
              <a:off x="13657" y="737"/>
              <a:ext cx="452" cy="452"/>
            </a:xfrm>
            <a:prstGeom prst="rect">
              <a:avLst/>
            </a:prstGeom>
            <a:solidFill>
              <a:srgbClr val="FFFFFF"/>
            </a:solidFill>
            <a:ln w="19050">
              <a:solidFill>
                <a:srgbClr val="000000"/>
              </a:solidFill>
              <a:miter lim="800000"/>
              <a:headEnd/>
              <a:tailEnd/>
            </a:ln>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ea typeface="Calibri"/>
                </a:rPr>
                <a:t>0</a:t>
              </a:r>
              <a:endParaRPr lang="th-TH" sz="1100" b="0" i="0" u="none" strike="noStrike" baseline="0">
                <a:solidFill>
                  <a:srgbClr val="000000"/>
                </a:solidFill>
                <a:latin typeface="Calibri"/>
                <a:ea typeface="Calibri"/>
              </a:endParaRPr>
            </a:p>
            <a:p>
              <a:pPr algn="l" rtl="0">
                <a:defRPr sz="1000"/>
              </a:pPr>
              <a:endParaRPr lang="th-TH" sz="1100" b="0" i="0" u="none" strike="noStrike" baseline="0">
                <a:solidFill>
                  <a:srgbClr val="000000"/>
                </a:solidFill>
                <a:latin typeface="Calibri"/>
                <a:ea typeface="Calibri"/>
              </a:endParaRPr>
            </a:p>
          </xdr:txBody>
        </xdr:sp>
        <xdr:sp macro="" textlink="">
          <xdr:nvSpPr>
            <xdr:cNvPr id="10" name="Text Box 8">
              <a:extLst>
                <a:ext uri="{FF2B5EF4-FFF2-40B4-BE49-F238E27FC236}">
                  <a16:creationId xmlns:a16="http://schemas.microsoft.com/office/drawing/2014/main" id="{723F99DC-A6D2-4605-A15C-7F74DB73BDE8}"/>
                </a:ext>
              </a:extLst>
            </xdr:cNvPr>
            <xdr:cNvSpPr txBox="1">
              <a:spLocks noChangeArrowheads="1"/>
            </xdr:cNvSpPr>
          </xdr:nvSpPr>
          <xdr:spPr bwMode="auto">
            <a:xfrm>
              <a:off x="14109" y="737"/>
              <a:ext cx="452" cy="452"/>
            </a:xfrm>
            <a:prstGeom prst="rect">
              <a:avLst/>
            </a:prstGeom>
            <a:solidFill>
              <a:srgbClr val="FFFFFF"/>
            </a:solidFill>
            <a:ln w="19050">
              <a:solidFill>
                <a:srgbClr val="000000"/>
              </a:solidFill>
              <a:miter lim="800000"/>
              <a:headEnd/>
              <a:tailEnd/>
            </a:ln>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ea typeface="Calibri"/>
                </a:rPr>
                <a:t>0</a:t>
              </a:r>
              <a:endParaRPr lang="th-TH" sz="1100" b="0" i="0" u="none" strike="noStrike" baseline="0">
                <a:solidFill>
                  <a:srgbClr val="000000"/>
                </a:solidFill>
                <a:latin typeface="Calibri"/>
                <a:ea typeface="Calibri"/>
              </a:endParaRPr>
            </a:p>
            <a:p>
              <a:pPr algn="l" rtl="0">
                <a:defRPr sz="1000"/>
              </a:pPr>
              <a:endParaRPr lang="th-TH" sz="1100" b="0" i="0" u="none" strike="noStrike" baseline="0">
                <a:solidFill>
                  <a:srgbClr val="000000"/>
                </a:solidFill>
                <a:latin typeface="Calibri"/>
                <a:ea typeface="Calibri"/>
              </a:endParaRPr>
            </a:p>
          </xdr:txBody>
        </xdr:sp>
        <xdr:sp macro="" textlink="">
          <xdr:nvSpPr>
            <xdr:cNvPr id="11" name="Text Box 9">
              <a:extLst>
                <a:ext uri="{FF2B5EF4-FFF2-40B4-BE49-F238E27FC236}">
                  <a16:creationId xmlns:a16="http://schemas.microsoft.com/office/drawing/2014/main" id="{1488BDD8-F1A8-4403-878C-682CD1C958A9}"/>
                </a:ext>
              </a:extLst>
            </xdr:cNvPr>
            <xdr:cNvSpPr txBox="1">
              <a:spLocks noChangeArrowheads="1"/>
            </xdr:cNvSpPr>
          </xdr:nvSpPr>
          <xdr:spPr bwMode="auto">
            <a:xfrm>
              <a:off x="14561" y="737"/>
              <a:ext cx="452" cy="452"/>
            </a:xfrm>
            <a:prstGeom prst="rect">
              <a:avLst/>
            </a:prstGeom>
            <a:solidFill>
              <a:srgbClr val="FFFFFF"/>
            </a:solidFill>
            <a:ln w="19050">
              <a:solidFill>
                <a:srgbClr val="000000"/>
              </a:solidFill>
              <a:miter lim="800000"/>
              <a:headEnd/>
              <a:tailEnd/>
            </a:ln>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ea typeface="Calibri"/>
                </a:rPr>
                <a:t>0</a:t>
              </a:r>
              <a:endParaRPr lang="th-TH" sz="1100" b="0" i="0" u="none" strike="noStrike" baseline="0">
                <a:solidFill>
                  <a:srgbClr val="000000"/>
                </a:solidFill>
                <a:latin typeface="Calibri"/>
                <a:ea typeface="Calibri"/>
              </a:endParaRPr>
            </a:p>
            <a:p>
              <a:pPr algn="l" rtl="0">
                <a:defRPr sz="1000"/>
              </a:pPr>
              <a:endParaRPr lang="th-TH" sz="1100" b="0" i="0" u="none" strike="noStrike" baseline="0">
                <a:solidFill>
                  <a:srgbClr val="000000"/>
                </a:solidFill>
                <a:latin typeface="Calibri"/>
                <a:ea typeface="Calibri"/>
              </a:endParaRPr>
            </a:p>
          </xdr:txBody>
        </xdr:sp>
        <xdr:sp macro="" textlink="">
          <xdr:nvSpPr>
            <xdr:cNvPr id="12" name="Text Box 10">
              <a:extLst>
                <a:ext uri="{FF2B5EF4-FFF2-40B4-BE49-F238E27FC236}">
                  <a16:creationId xmlns:a16="http://schemas.microsoft.com/office/drawing/2014/main" id="{095D1A4C-9639-48A4-8B87-0FFA3DD66589}"/>
                </a:ext>
              </a:extLst>
            </xdr:cNvPr>
            <xdr:cNvSpPr txBox="1">
              <a:spLocks noChangeArrowheads="1"/>
            </xdr:cNvSpPr>
          </xdr:nvSpPr>
          <xdr:spPr bwMode="auto">
            <a:xfrm>
              <a:off x="15013" y="737"/>
              <a:ext cx="452" cy="452"/>
            </a:xfrm>
            <a:prstGeom prst="rect">
              <a:avLst/>
            </a:prstGeom>
            <a:solidFill>
              <a:srgbClr val="FFFFFF"/>
            </a:solidFill>
            <a:ln w="19050">
              <a:solidFill>
                <a:srgbClr val="000000"/>
              </a:solidFill>
              <a:miter lim="800000"/>
              <a:headEnd/>
              <a:tailEnd/>
            </a:ln>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ea typeface="Calibri"/>
                </a:rPr>
                <a:t>0</a:t>
              </a:r>
              <a:endParaRPr lang="th-TH" sz="1100" b="0" i="0" u="none" strike="noStrike" baseline="0">
                <a:solidFill>
                  <a:srgbClr val="000000"/>
                </a:solidFill>
                <a:latin typeface="Calibri"/>
                <a:ea typeface="Calibri"/>
              </a:endParaRPr>
            </a:p>
            <a:p>
              <a:pPr algn="l" rtl="0">
                <a:defRPr sz="1000"/>
              </a:pPr>
              <a:endParaRPr lang="th-TH" sz="1100" b="0" i="0" u="none" strike="noStrike" baseline="0">
                <a:solidFill>
                  <a:srgbClr val="000000"/>
                </a:solidFill>
                <a:latin typeface="Calibri"/>
                <a:ea typeface="Calibri"/>
              </a:endParaRPr>
            </a:p>
          </xdr:txBody>
        </xdr:sp>
      </xdr:grpSp>
      <xdr:sp macro="" textlink="">
        <xdr:nvSpPr>
          <xdr:cNvPr id="4" name="Text Box 11">
            <a:extLst>
              <a:ext uri="{FF2B5EF4-FFF2-40B4-BE49-F238E27FC236}">
                <a16:creationId xmlns:a16="http://schemas.microsoft.com/office/drawing/2014/main" id="{D7DD89A3-1B83-4866-A3BF-C7D7F3246891}"/>
              </a:ext>
            </a:extLst>
          </xdr:cNvPr>
          <xdr:cNvSpPr txBox="1">
            <a:spLocks noChangeArrowheads="1"/>
          </xdr:cNvSpPr>
        </xdr:nvSpPr>
        <xdr:spPr bwMode="auto">
          <a:xfrm>
            <a:off x="10666" y="785"/>
            <a:ext cx="1188" cy="618"/>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SAP ID</a:t>
            </a:r>
          </a:p>
          <a:p>
            <a:pPr algn="l" rtl="0">
              <a:defRPr sz="1000"/>
            </a:pPr>
            <a:endParaRPr lang="th-TH" sz="1600" b="1" i="0" u="none" strike="noStrike" baseline="0">
              <a:solidFill>
                <a:srgbClr val="000000"/>
              </a:solidFill>
              <a:latin typeface="Angsana New"/>
              <a:cs typeface="Angsana New"/>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419101</xdr:colOff>
      <xdr:row>0</xdr:row>
      <xdr:rowOff>47624</xdr:rowOff>
    </xdr:from>
    <xdr:to>
      <xdr:col>1</xdr:col>
      <xdr:colOff>1122339</xdr:colOff>
      <xdr:row>0</xdr:row>
      <xdr:rowOff>740958</xdr:rowOff>
    </xdr:to>
    <xdr:pic>
      <xdr:nvPicPr>
        <xdr:cNvPr id="2" name="Picture 1">
          <a:extLst>
            <a:ext uri="{FF2B5EF4-FFF2-40B4-BE49-F238E27FC236}">
              <a16:creationId xmlns:a16="http://schemas.microsoft.com/office/drawing/2014/main" id="{8E87B2D0-E78D-4AA3-9F1E-33CE5DB401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9751" y="47624"/>
          <a:ext cx="703238" cy="693334"/>
        </a:xfrm>
        <a:prstGeom prst="rect">
          <a:avLst/>
        </a:prstGeom>
        <a:noFill/>
      </xdr:spPr>
    </xdr:pic>
    <xdr:clientData/>
  </xdr:twoCellAnchor>
  <xdr:twoCellAnchor editAs="oneCell">
    <xdr:from>
      <xdr:col>6</xdr:col>
      <xdr:colOff>260350</xdr:colOff>
      <xdr:row>0</xdr:row>
      <xdr:rowOff>50800</xdr:rowOff>
    </xdr:from>
    <xdr:to>
      <xdr:col>6</xdr:col>
      <xdr:colOff>970350</xdr:colOff>
      <xdr:row>1</xdr:row>
      <xdr:rowOff>7850</xdr:rowOff>
    </xdr:to>
    <xdr:pic>
      <xdr:nvPicPr>
        <xdr:cNvPr id="3" name="Picture 2">
          <a:extLst>
            <a:ext uri="{FF2B5EF4-FFF2-40B4-BE49-F238E27FC236}">
              <a16:creationId xmlns:a16="http://schemas.microsoft.com/office/drawing/2014/main" id="{4EE44F77-E547-42BC-AFDA-9DB4F76503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82700" y="50800"/>
          <a:ext cx="710000" cy="70000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419101</xdr:colOff>
      <xdr:row>0</xdr:row>
      <xdr:rowOff>47624</xdr:rowOff>
    </xdr:from>
    <xdr:to>
      <xdr:col>1</xdr:col>
      <xdr:colOff>1122339</xdr:colOff>
      <xdr:row>0</xdr:row>
      <xdr:rowOff>740958</xdr:rowOff>
    </xdr:to>
    <xdr:pic>
      <xdr:nvPicPr>
        <xdr:cNvPr id="2" name="Picture 1">
          <a:extLst>
            <a:ext uri="{FF2B5EF4-FFF2-40B4-BE49-F238E27FC236}">
              <a16:creationId xmlns:a16="http://schemas.microsoft.com/office/drawing/2014/main" id="{FD68C787-9AF1-4B89-B735-B0ACF7D595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9751" y="47624"/>
          <a:ext cx="703238" cy="693334"/>
        </a:xfrm>
        <a:prstGeom prst="rect">
          <a:avLst/>
        </a:prstGeom>
        <a:noFill/>
      </xdr:spPr>
    </xdr:pic>
    <xdr:clientData/>
  </xdr:twoCellAnchor>
  <xdr:twoCellAnchor editAs="oneCell">
    <xdr:from>
      <xdr:col>6</xdr:col>
      <xdr:colOff>260350</xdr:colOff>
      <xdr:row>0</xdr:row>
      <xdr:rowOff>50800</xdr:rowOff>
    </xdr:from>
    <xdr:to>
      <xdr:col>6</xdr:col>
      <xdr:colOff>970350</xdr:colOff>
      <xdr:row>1</xdr:row>
      <xdr:rowOff>7850</xdr:rowOff>
    </xdr:to>
    <xdr:pic>
      <xdr:nvPicPr>
        <xdr:cNvPr id="3" name="Picture 2">
          <a:extLst>
            <a:ext uri="{FF2B5EF4-FFF2-40B4-BE49-F238E27FC236}">
              <a16:creationId xmlns:a16="http://schemas.microsoft.com/office/drawing/2014/main" id="{0F285EC3-FC1F-4B78-A231-5AFADB390A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82700" y="50800"/>
          <a:ext cx="710000" cy="70000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horkor_JobEval/Srisuma/SS_Report_Jun25/Srisuma_JobAppraisalReport_Jun02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ประเมินตนเอง มิย 66 - พค 67"/>
      <sheetName val="ความคิดเห็นการจัดการสอนรายวิชา"/>
      <sheetName val="รับรองการตรวจภาษาอังกฤษ"/>
      <sheetName val="ผลสำรวจ MU AUNQA"/>
      <sheetName val="รวบรวมภาระงาน มิย 67-พค 68"/>
      <sheetName val="งานที่ปฏิบัติได้ มิย 66-พค 67 "/>
      <sheetName val="PA มิย 2566- พค 2567"/>
      <sheetName val="แบบกำหนดเป้าหมาย มิย 66 -พย 66"/>
      <sheetName val="แบบกำหนดเป้าหมาย ธค66 - พค67"/>
      <sheetName val="Sheet1"/>
    </sheetNames>
    <sheetDataSet>
      <sheetData sheetId="0"/>
      <sheetData sheetId="1"/>
      <sheetData sheetId="2"/>
      <sheetData sheetId="3"/>
      <sheetData sheetId="4">
        <row r="433">
          <cell r="J433">
            <v>0</v>
          </cell>
        </row>
        <row r="439">
          <cell r="J439">
            <v>0</v>
          </cell>
        </row>
        <row r="457">
          <cell r="J457">
            <v>85</v>
          </cell>
        </row>
        <row r="486">
          <cell r="J486">
            <v>41.75</v>
          </cell>
        </row>
        <row r="519">
          <cell r="J519">
            <v>0</v>
          </cell>
        </row>
        <row r="537">
          <cell r="J537">
            <v>61</v>
          </cell>
        </row>
        <row r="562">
          <cell r="J562">
            <v>76.5</v>
          </cell>
        </row>
        <row r="607">
          <cell r="J607">
            <v>666.5</v>
          </cell>
        </row>
        <row r="617">
          <cell r="J617">
            <v>68</v>
          </cell>
        </row>
        <row r="640">
          <cell r="J640">
            <v>173</v>
          </cell>
        </row>
        <row r="644">
          <cell r="C644">
            <v>371.74</v>
          </cell>
          <cell r="D644">
            <v>70</v>
          </cell>
          <cell r="E644">
            <v>179</v>
          </cell>
          <cell r="F644">
            <v>18.75</v>
          </cell>
          <cell r="G644">
            <v>0</v>
          </cell>
        </row>
      </sheetData>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4FB3A-FF2E-4847-90E0-CA96BA8CFCC6}">
  <dimension ref="A1:H123"/>
  <sheetViews>
    <sheetView tabSelected="1" zoomScale="80" zoomScaleNormal="80" workbookViewId="0">
      <pane ySplit="450" activePane="bottomLeft"/>
      <selection sqref="A1:XFD1048576"/>
      <selection pane="bottomLeft" activeCell="B7" sqref="B7"/>
    </sheetView>
  </sheetViews>
  <sheetFormatPr defaultColWidth="9" defaultRowHeight="14"/>
  <cols>
    <col min="1" max="1" width="3.25" style="10" customWidth="1"/>
    <col min="2" max="2" width="37.25" style="10" customWidth="1"/>
    <col min="3" max="3" width="7" style="52" bestFit="1" customWidth="1"/>
    <col min="4" max="4" width="11.33203125" style="61" customWidth="1"/>
    <col min="5" max="5" width="57.25" style="10" customWidth="1"/>
    <col min="6" max="6" width="9.25" style="53" bestFit="1" customWidth="1"/>
    <col min="7" max="7" width="12.75" style="10" bestFit="1" customWidth="1"/>
    <col min="8" max="8" width="76.58203125" style="54" customWidth="1"/>
    <col min="9" max="16384" width="9" style="10"/>
  </cols>
  <sheetData>
    <row r="1" spans="1:8" s="4" customFormat="1" ht="28">
      <c r="A1" s="1"/>
      <c r="B1" s="3" t="s">
        <v>0</v>
      </c>
      <c r="C1" s="318" t="s">
        <v>1</v>
      </c>
      <c r="D1" s="318"/>
      <c r="E1" s="318"/>
      <c r="F1" s="318"/>
      <c r="G1" s="1" t="s">
        <v>2</v>
      </c>
      <c r="H1" s="3" t="s">
        <v>3</v>
      </c>
    </row>
    <row r="2" spans="1:8" ht="14.5" thickBot="1">
      <c r="A2" s="5" t="s">
        <v>4</v>
      </c>
      <c r="B2" s="5"/>
      <c r="C2" s="6"/>
      <c r="D2" s="56"/>
      <c r="E2" s="7"/>
      <c r="F2" s="8"/>
      <c r="G2" s="7"/>
      <c r="H2" s="9"/>
    </row>
    <row r="3" spans="1:8" ht="42">
      <c r="A3" s="11">
        <v>1</v>
      </c>
      <c r="B3" s="12" t="s">
        <v>5</v>
      </c>
      <c r="C3" s="13" t="s">
        <v>6</v>
      </c>
      <c r="D3" s="57" t="s">
        <v>54</v>
      </c>
      <c r="E3" s="55" t="s">
        <v>486</v>
      </c>
      <c r="F3" s="14" t="s">
        <v>7</v>
      </c>
      <c r="G3" s="15"/>
      <c r="H3" s="319" t="s">
        <v>485</v>
      </c>
    </row>
    <row r="4" spans="1:8" ht="28">
      <c r="A4" s="16"/>
      <c r="B4" s="17"/>
      <c r="C4" s="18"/>
      <c r="D4" s="63" t="s">
        <v>55</v>
      </c>
      <c r="E4" s="64" t="s">
        <v>109</v>
      </c>
      <c r="F4" s="68" t="s">
        <v>62</v>
      </c>
      <c r="G4" s="19"/>
      <c r="H4" s="320"/>
    </row>
    <row r="5" spans="1:8" ht="18.5" customHeight="1">
      <c r="A5" s="16"/>
      <c r="B5" s="17"/>
      <c r="C5" s="18"/>
      <c r="D5" s="62" t="s">
        <v>56</v>
      </c>
      <c r="E5" s="65" t="s">
        <v>110</v>
      </c>
      <c r="F5" s="66" t="s">
        <v>30</v>
      </c>
      <c r="G5" s="19"/>
      <c r="H5" s="320"/>
    </row>
    <row r="6" spans="1:8">
      <c r="A6" s="16"/>
      <c r="B6" s="17"/>
      <c r="C6" s="18"/>
      <c r="D6" s="62" t="s">
        <v>57</v>
      </c>
      <c r="E6" s="65" t="s">
        <v>111</v>
      </c>
      <c r="F6" s="66" t="s">
        <v>23</v>
      </c>
      <c r="G6" s="19"/>
      <c r="H6" s="320"/>
    </row>
    <row r="7" spans="1:8" ht="28.5" thickBot="1">
      <c r="A7" s="16"/>
      <c r="B7" s="17"/>
      <c r="C7" s="18"/>
      <c r="D7" s="62" t="s">
        <v>58</v>
      </c>
      <c r="E7" s="65" t="s">
        <v>112</v>
      </c>
      <c r="F7" s="66" t="s">
        <v>25</v>
      </c>
      <c r="G7" s="19"/>
      <c r="H7" s="320"/>
    </row>
    <row r="8" spans="1:8" ht="28">
      <c r="A8" s="16"/>
      <c r="B8" s="17"/>
      <c r="C8" s="18" t="s">
        <v>9</v>
      </c>
      <c r="D8" s="58" t="s">
        <v>35</v>
      </c>
      <c r="E8" s="20" t="s">
        <v>59</v>
      </c>
      <c r="F8" s="14" t="s">
        <v>60</v>
      </c>
      <c r="G8" s="22"/>
      <c r="H8" s="321"/>
    </row>
    <row r="9" spans="1:8" ht="28">
      <c r="A9" s="16"/>
      <c r="B9" s="17"/>
      <c r="C9" s="18"/>
      <c r="D9" s="67" t="s">
        <v>28</v>
      </c>
      <c r="E9" s="64" t="s">
        <v>61</v>
      </c>
      <c r="F9" s="68" t="s">
        <v>63</v>
      </c>
      <c r="G9" s="19"/>
      <c r="H9" s="322"/>
    </row>
    <row r="10" spans="1:8" ht="49.5" customHeight="1">
      <c r="A10" s="16"/>
      <c r="B10" s="17"/>
      <c r="C10" s="18"/>
      <c r="D10" s="62" t="s">
        <v>64</v>
      </c>
      <c r="E10" s="20" t="s">
        <v>65</v>
      </c>
      <c r="F10" s="21" t="s">
        <v>16</v>
      </c>
      <c r="G10" s="19"/>
      <c r="H10" s="322"/>
    </row>
    <row r="11" spans="1:8" ht="14.5" thickBot="1">
      <c r="A11" s="23"/>
      <c r="B11" s="24"/>
      <c r="C11" s="25"/>
      <c r="D11" s="59"/>
      <c r="E11" s="24"/>
      <c r="F11" s="26"/>
      <c r="G11" s="27"/>
      <c r="H11" s="323"/>
    </row>
    <row r="12" spans="1:8" ht="42">
      <c r="A12" s="69">
        <v>2</v>
      </c>
      <c r="B12" s="70" t="s">
        <v>11</v>
      </c>
      <c r="C12" s="71" t="s">
        <v>6</v>
      </c>
      <c r="D12" s="72" t="s">
        <v>54</v>
      </c>
      <c r="E12" s="73" t="s">
        <v>66</v>
      </c>
      <c r="F12" s="74" t="s">
        <v>67</v>
      </c>
      <c r="G12" s="75"/>
      <c r="H12" s="28"/>
    </row>
    <row r="13" spans="1:8" ht="61" customHeight="1">
      <c r="A13" s="16"/>
      <c r="B13" s="17"/>
      <c r="C13" s="18"/>
      <c r="D13" s="63"/>
      <c r="E13" s="76" t="s">
        <v>68</v>
      </c>
      <c r="F13" s="21" t="s">
        <v>69</v>
      </c>
      <c r="G13" s="19"/>
      <c r="H13" s="77"/>
    </row>
    <row r="14" spans="1:8" ht="45.65" customHeight="1">
      <c r="A14" s="16"/>
      <c r="B14" s="17"/>
      <c r="C14" s="18"/>
      <c r="D14" s="63" t="s">
        <v>55</v>
      </c>
      <c r="E14" s="29" t="s">
        <v>13</v>
      </c>
      <c r="F14" s="78" t="s">
        <v>14</v>
      </c>
      <c r="G14" s="19"/>
      <c r="H14" s="30"/>
    </row>
    <row r="15" spans="1:8" ht="56.5" thickBot="1">
      <c r="A15" s="16"/>
      <c r="B15" s="17"/>
      <c r="C15" s="18"/>
      <c r="D15" s="62" t="s">
        <v>70</v>
      </c>
      <c r="E15" s="20" t="s">
        <v>15</v>
      </c>
      <c r="F15" s="21" t="s">
        <v>16</v>
      </c>
      <c r="G15" s="19"/>
      <c r="H15" s="31"/>
    </row>
    <row r="16" spans="1:8" ht="59.5" customHeight="1">
      <c r="A16" s="16"/>
      <c r="B16" s="17"/>
      <c r="C16" s="18" t="s">
        <v>9</v>
      </c>
      <c r="D16" s="62" t="s">
        <v>71</v>
      </c>
      <c r="E16" s="62" t="s">
        <v>72</v>
      </c>
      <c r="F16" s="14" t="s">
        <v>73</v>
      </c>
      <c r="G16" s="19"/>
      <c r="H16" s="79"/>
    </row>
    <row r="17" spans="1:8" ht="42">
      <c r="A17" s="16"/>
      <c r="B17" s="17"/>
      <c r="C17" s="18"/>
      <c r="D17" s="62" t="s">
        <v>74</v>
      </c>
      <c r="E17" s="62" t="s">
        <v>75</v>
      </c>
      <c r="F17" s="21" t="s">
        <v>76</v>
      </c>
      <c r="G17" s="19"/>
      <c r="H17" s="79"/>
    </row>
    <row r="18" spans="1:8" ht="32" customHeight="1">
      <c r="A18" s="16"/>
      <c r="B18" s="17"/>
      <c r="C18" s="18"/>
      <c r="D18" s="293" t="s">
        <v>77</v>
      </c>
      <c r="E18" s="62" t="s">
        <v>78</v>
      </c>
      <c r="F18" s="21" t="s">
        <v>81</v>
      </c>
      <c r="G18" s="19"/>
      <c r="H18" s="79"/>
    </row>
    <row r="19" spans="1:8" ht="28">
      <c r="A19" s="16"/>
      <c r="B19" s="17"/>
      <c r="C19" s="18"/>
      <c r="D19" s="62" t="s">
        <v>79</v>
      </c>
      <c r="E19" s="32" t="s">
        <v>80</v>
      </c>
      <c r="F19" s="21" t="s">
        <v>81</v>
      </c>
      <c r="G19" s="19"/>
      <c r="H19" s="79"/>
    </row>
    <row r="20" spans="1:8">
      <c r="A20" s="16"/>
      <c r="B20" s="17"/>
      <c r="C20" s="18"/>
      <c r="D20" s="62" t="s">
        <v>35</v>
      </c>
      <c r="E20" s="32" t="s">
        <v>82</v>
      </c>
      <c r="F20" s="21"/>
      <c r="G20" s="19"/>
      <c r="H20" s="324"/>
    </row>
    <row r="21" spans="1:8" ht="28">
      <c r="A21" s="16"/>
      <c r="B21" s="17"/>
      <c r="C21" s="18"/>
      <c r="D21" s="63" t="s">
        <v>83</v>
      </c>
      <c r="E21" s="80" t="s">
        <v>84</v>
      </c>
      <c r="F21" s="81" t="s">
        <v>85</v>
      </c>
      <c r="G21" s="19"/>
      <c r="H21" s="320"/>
    </row>
    <row r="22" spans="1:8" ht="42">
      <c r="A22" s="16"/>
      <c r="B22" s="17"/>
      <c r="C22" s="18"/>
      <c r="D22" s="58" t="s">
        <v>28</v>
      </c>
      <c r="E22" s="65" t="s">
        <v>18</v>
      </c>
      <c r="F22" s="66" t="s">
        <v>19</v>
      </c>
      <c r="G22" s="19"/>
      <c r="H22" s="320"/>
    </row>
    <row r="23" spans="1:8" ht="42">
      <c r="A23" s="16"/>
      <c r="B23" s="17"/>
      <c r="C23" s="18"/>
      <c r="D23" s="58" t="s">
        <v>29</v>
      </c>
      <c r="E23" s="20" t="s">
        <v>20</v>
      </c>
      <c r="F23" s="21" t="s">
        <v>21</v>
      </c>
      <c r="G23" s="19"/>
      <c r="H23" s="320"/>
    </row>
    <row r="24" spans="1:8">
      <c r="A24" s="33"/>
      <c r="B24" s="7"/>
      <c r="C24" s="6"/>
      <c r="D24" s="56" t="s">
        <v>31</v>
      </c>
      <c r="E24" s="20" t="s">
        <v>22</v>
      </c>
      <c r="F24" s="21" t="s">
        <v>23</v>
      </c>
      <c r="G24" s="34"/>
      <c r="H24" s="320"/>
    </row>
    <row r="25" spans="1:8" ht="14.5" thickBot="1">
      <c r="A25" s="23"/>
      <c r="B25" s="24"/>
      <c r="C25" s="25"/>
      <c r="D25" s="59" t="s">
        <v>32</v>
      </c>
      <c r="E25" s="20" t="s">
        <v>24</v>
      </c>
      <c r="F25" s="21" t="s">
        <v>25</v>
      </c>
      <c r="G25" s="27"/>
      <c r="H25" s="325"/>
    </row>
    <row r="26" spans="1:8">
      <c r="A26" s="11">
        <v>3</v>
      </c>
      <c r="B26" s="12" t="s">
        <v>26</v>
      </c>
      <c r="C26" s="13"/>
      <c r="D26" s="57"/>
      <c r="E26" s="12"/>
      <c r="F26" s="35"/>
      <c r="G26" s="15"/>
      <c r="H26" s="315"/>
    </row>
    <row r="27" spans="1:8" ht="42">
      <c r="A27" s="16"/>
      <c r="B27" s="20" t="s">
        <v>27</v>
      </c>
      <c r="C27" s="18" t="s">
        <v>6</v>
      </c>
      <c r="D27" s="58" t="s">
        <v>54</v>
      </c>
      <c r="E27" s="20" t="s">
        <v>86</v>
      </c>
      <c r="F27" s="21" t="s">
        <v>7</v>
      </c>
      <c r="G27" s="19"/>
      <c r="H27" s="316"/>
    </row>
    <row r="28" spans="1:8" ht="28">
      <c r="A28" s="16"/>
      <c r="B28" s="36"/>
      <c r="C28" s="18"/>
      <c r="D28" s="63" t="s">
        <v>55</v>
      </c>
      <c r="E28" s="64" t="s">
        <v>91</v>
      </c>
      <c r="F28" s="68" t="s">
        <v>62</v>
      </c>
      <c r="G28" s="19"/>
      <c r="H28" s="316"/>
    </row>
    <row r="29" spans="1:8">
      <c r="A29" s="16"/>
      <c r="B29" s="36"/>
      <c r="C29" s="18"/>
      <c r="D29" s="58" t="s">
        <v>56</v>
      </c>
      <c r="E29" s="17" t="s">
        <v>87</v>
      </c>
      <c r="F29" s="37" t="s">
        <v>30</v>
      </c>
      <c r="G29" s="19"/>
      <c r="H29" s="316"/>
    </row>
    <row r="30" spans="1:8">
      <c r="A30" s="16"/>
      <c r="B30" s="36"/>
      <c r="C30" s="18"/>
      <c r="D30" s="58" t="s">
        <v>57</v>
      </c>
      <c r="E30" s="17" t="s">
        <v>88</v>
      </c>
      <c r="F30" s="37" t="s">
        <v>23</v>
      </c>
      <c r="G30" s="19"/>
      <c r="H30" s="316"/>
    </row>
    <row r="31" spans="1:8">
      <c r="A31" s="16"/>
      <c r="B31" s="36"/>
      <c r="C31" s="18"/>
      <c r="D31" s="58" t="s">
        <v>58</v>
      </c>
      <c r="E31" s="17" t="s">
        <v>89</v>
      </c>
      <c r="F31" s="37" t="s">
        <v>33</v>
      </c>
      <c r="G31" s="19"/>
      <c r="H31" s="316"/>
    </row>
    <row r="32" spans="1:8" ht="28">
      <c r="A32" s="16"/>
      <c r="B32" s="17"/>
      <c r="C32" s="18" t="s">
        <v>9</v>
      </c>
      <c r="D32" s="58" t="s">
        <v>35</v>
      </c>
      <c r="E32" s="20" t="s">
        <v>90</v>
      </c>
      <c r="F32" s="21" t="s">
        <v>34</v>
      </c>
      <c r="G32" s="19"/>
      <c r="H32" s="316"/>
    </row>
    <row r="33" spans="1:8" ht="28">
      <c r="A33" s="16"/>
      <c r="B33" s="36"/>
      <c r="C33" s="18"/>
      <c r="D33" s="67" t="s">
        <v>28</v>
      </c>
      <c r="E33" s="80" t="s">
        <v>92</v>
      </c>
      <c r="F33" s="68" t="s">
        <v>96</v>
      </c>
      <c r="G33" s="19"/>
      <c r="H33" s="316"/>
    </row>
    <row r="34" spans="1:8">
      <c r="A34" s="16"/>
      <c r="B34" s="36"/>
      <c r="C34" s="18"/>
      <c r="D34" s="58" t="s">
        <v>29</v>
      </c>
      <c r="E34" s="17" t="s">
        <v>93</v>
      </c>
      <c r="F34" s="37" t="s">
        <v>30</v>
      </c>
      <c r="G34" s="19"/>
      <c r="H34" s="316"/>
    </row>
    <row r="35" spans="1:8">
      <c r="A35" s="16"/>
      <c r="B35" s="36"/>
      <c r="C35" s="18"/>
      <c r="D35" s="58" t="s">
        <v>31</v>
      </c>
      <c r="E35" s="17" t="s">
        <v>94</v>
      </c>
      <c r="F35" s="37" t="s">
        <v>36</v>
      </c>
      <c r="G35" s="19"/>
      <c r="H35" s="316"/>
    </row>
    <row r="36" spans="1:8">
      <c r="A36" s="16"/>
      <c r="B36" s="36"/>
      <c r="C36" s="18"/>
      <c r="D36" s="58" t="s">
        <v>32</v>
      </c>
      <c r="E36" s="17" t="s">
        <v>95</v>
      </c>
      <c r="F36" s="37" t="s">
        <v>33</v>
      </c>
      <c r="G36" s="19"/>
      <c r="H36" s="316"/>
    </row>
    <row r="37" spans="1:8">
      <c r="A37" s="16"/>
      <c r="B37" s="17"/>
      <c r="C37" s="18"/>
      <c r="D37" s="58"/>
      <c r="E37" s="17"/>
      <c r="F37" s="37"/>
      <c r="G37" s="19"/>
      <c r="H37" s="326"/>
    </row>
    <row r="38" spans="1:8" ht="42">
      <c r="A38" s="16"/>
      <c r="B38" s="17" t="s">
        <v>37</v>
      </c>
      <c r="C38" s="18" t="s">
        <v>6</v>
      </c>
      <c r="D38" s="58" t="s">
        <v>54</v>
      </c>
      <c r="E38" s="20" t="s">
        <v>86</v>
      </c>
      <c r="F38" s="21" t="s">
        <v>7</v>
      </c>
      <c r="G38" s="22"/>
      <c r="H38" s="327"/>
    </row>
    <row r="39" spans="1:8" ht="28">
      <c r="A39" s="16"/>
      <c r="B39" s="36"/>
      <c r="C39" s="18"/>
      <c r="D39" s="63" t="s">
        <v>55</v>
      </c>
      <c r="E39" s="64" t="s">
        <v>91</v>
      </c>
      <c r="F39" s="68" t="s">
        <v>492</v>
      </c>
      <c r="G39" s="19"/>
      <c r="H39" s="320"/>
    </row>
    <row r="40" spans="1:8">
      <c r="A40" s="16"/>
      <c r="B40" s="36"/>
      <c r="C40" s="18"/>
      <c r="D40" s="58" t="s">
        <v>56</v>
      </c>
      <c r="E40" s="17" t="s">
        <v>87</v>
      </c>
      <c r="F40" s="37" t="s">
        <v>30</v>
      </c>
      <c r="G40" s="19"/>
      <c r="H40" s="320"/>
    </row>
    <row r="41" spans="1:8">
      <c r="A41" s="16"/>
      <c r="B41" s="36"/>
      <c r="C41" s="18"/>
      <c r="D41" s="58" t="s">
        <v>57</v>
      </c>
      <c r="E41" s="17" t="s">
        <v>88</v>
      </c>
      <c r="F41" s="37" t="s">
        <v>23</v>
      </c>
      <c r="G41" s="19"/>
      <c r="H41" s="320"/>
    </row>
    <row r="42" spans="1:8">
      <c r="A42" s="16"/>
      <c r="B42" s="36"/>
      <c r="C42" s="18"/>
      <c r="D42" s="58" t="s">
        <v>58</v>
      </c>
      <c r="E42" s="17" t="s">
        <v>89</v>
      </c>
      <c r="F42" s="37" t="s">
        <v>33</v>
      </c>
      <c r="G42" s="19"/>
      <c r="H42" s="320"/>
    </row>
    <row r="43" spans="1:8" ht="28">
      <c r="A43" s="16"/>
      <c r="B43" s="17"/>
      <c r="C43" s="18" t="s">
        <v>9</v>
      </c>
      <c r="D43" s="58" t="s">
        <v>35</v>
      </c>
      <c r="E43" s="20" t="s">
        <v>90</v>
      </c>
      <c r="F43" s="21" t="s">
        <v>34</v>
      </c>
      <c r="G43" s="19"/>
      <c r="H43" s="320"/>
    </row>
    <row r="44" spans="1:8" ht="28">
      <c r="A44" s="16"/>
      <c r="B44" s="36"/>
      <c r="C44" s="18"/>
      <c r="D44" s="67" t="s">
        <v>28</v>
      </c>
      <c r="E44" s="80" t="s">
        <v>92</v>
      </c>
      <c r="F44" s="68" t="s">
        <v>96</v>
      </c>
      <c r="G44" s="22"/>
      <c r="H44" s="320"/>
    </row>
    <row r="45" spans="1:8">
      <c r="A45" s="16"/>
      <c r="B45" s="36"/>
      <c r="C45" s="18"/>
      <c r="D45" s="58" t="s">
        <v>29</v>
      </c>
      <c r="E45" s="17" t="s">
        <v>93</v>
      </c>
      <c r="F45" s="37" t="s">
        <v>30</v>
      </c>
      <c r="G45" s="19"/>
      <c r="H45" s="320"/>
    </row>
    <row r="46" spans="1:8">
      <c r="A46" s="16"/>
      <c r="B46" s="36"/>
      <c r="C46" s="18"/>
      <c r="D46" s="58" t="s">
        <v>31</v>
      </c>
      <c r="E46" s="17" t="s">
        <v>94</v>
      </c>
      <c r="F46" s="37" t="s">
        <v>36</v>
      </c>
      <c r="G46" s="19"/>
      <c r="H46" s="320"/>
    </row>
    <row r="47" spans="1:8">
      <c r="A47" s="16"/>
      <c r="B47" s="36"/>
      <c r="C47" s="18"/>
      <c r="D47" s="58" t="s">
        <v>32</v>
      </c>
      <c r="E47" s="17" t="s">
        <v>95</v>
      </c>
      <c r="F47" s="37" t="s">
        <v>33</v>
      </c>
      <c r="G47" s="19"/>
      <c r="H47" s="320"/>
    </row>
    <row r="48" spans="1:8" ht="14.5" thickBot="1">
      <c r="A48" s="23"/>
      <c r="B48" s="24"/>
      <c r="C48" s="25"/>
      <c r="D48" s="59"/>
      <c r="E48" s="24"/>
      <c r="F48" s="38"/>
      <c r="G48" s="27"/>
      <c r="H48" s="325"/>
    </row>
    <row r="49" spans="1:8" ht="75.5" customHeight="1">
      <c r="A49" s="11">
        <v>4</v>
      </c>
      <c r="B49" s="12" t="s">
        <v>39</v>
      </c>
      <c r="C49" s="87" t="s">
        <v>103</v>
      </c>
      <c r="D49" s="57" t="s">
        <v>54</v>
      </c>
      <c r="E49" s="88" t="s">
        <v>105</v>
      </c>
      <c r="F49" s="21" t="s">
        <v>106</v>
      </c>
      <c r="G49" s="15"/>
      <c r="H49" s="315"/>
    </row>
    <row r="50" spans="1:8" s="86" customFormat="1" ht="47.5" customHeight="1">
      <c r="A50" s="82"/>
      <c r="B50" s="83"/>
      <c r="C50" s="84"/>
      <c r="D50" s="63" t="s">
        <v>55</v>
      </c>
      <c r="E50" s="32" t="s">
        <v>102</v>
      </c>
      <c r="F50" s="68" t="s">
        <v>121</v>
      </c>
      <c r="G50" s="85"/>
      <c r="H50" s="316"/>
    </row>
    <row r="51" spans="1:8" ht="28">
      <c r="A51" s="16"/>
      <c r="B51" s="36"/>
      <c r="C51" s="18"/>
      <c r="D51" s="58" t="s">
        <v>56</v>
      </c>
      <c r="E51" s="20" t="s">
        <v>98</v>
      </c>
      <c r="F51" s="21" t="s">
        <v>100</v>
      </c>
      <c r="G51" s="19"/>
      <c r="H51" s="316"/>
    </row>
    <row r="52" spans="1:8" ht="28">
      <c r="A52" s="16"/>
      <c r="B52" s="36"/>
      <c r="C52" s="18"/>
      <c r="D52" s="58" t="s">
        <v>57</v>
      </c>
      <c r="E52" s="20" t="s">
        <v>99</v>
      </c>
      <c r="F52" s="21" t="s">
        <v>101</v>
      </c>
      <c r="G52" s="19"/>
      <c r="H52" s="316"/>
    </row>
    <row r="53" spans="1:8">
      <c r="A53" s="16"/>
      <c r="B53" s="36"/>
      <c r="C53" s="18"/>
      <c r="D53" s="58" t="s">
        <v>58</v>
      </c>
      <c r="E53" s="17" t="s">
        <v>97</v>
      </c>
      <c r="F53" s="37" t="s">
        <v>49</v>
      </c>
      <c r="G53" s="19"/>
      <c r="H53" s="316"/>
    </row>
    <row r="54" spans="1:8" ht="14.5" thickBot="1">
      <c r="A54" s="23"/>
      <c r="B54" s="24"/>
      <c r="C54" s="25"/>
      <c r="D54" s="59"/>
      <c r="E54" s="24"/>
      <c r="F54" s="38"/>
      <c r="G54" s="27"/>
      <c r="H54" s="317"/>
    </row>
    <row r="55" spans="1:8" ht="76.5" customHeight="1">
      <c r="A55" s="11">
        <v>5</v>
      </c>
      <c r="B55" s="12" t="s">
        <v>40</v>
      </c>
      <c r="C55" s="87" t="s">
        <v>103</v>
      </c>
      <c r="D55" s="57" t="s">
        <v>54</v>
      </c>
      <c r="E55" s="88" t="s">
        <v>105</v>
      </c>
      <c r="F55" s="21" t="s">
        <v>106</v>
      </c>
      <c r="G55" s="15"/>
      <c r="H55" s="315"/>
    </row>
    <row r="56" spans="1:8" ht="48" customHeight="1">
      <c r="A56" s="16"/>
      <c r="B56" s="36"/>
      <c r="C56" s="84"/>
      <c r="D56" s="63" t="s">
        <v>55</v>
      </c>
      <c r="E56" s="32" t="s">
        <v>102</v>
      </c>
      <c r="F56" s="68" t="s">
        <v>121</v>
      </c>
      <c r="G56" s="19"/>
      <c r="H56" s="316"/>
    </row>
    <row r="57" spans="1:8" ht="28">
      <c r="A57" s="16"/>
      <c r="B57" s="17"/>
      <c r="C57" s="18"/>
      <c r="D57" s="58" t="s">
        <v>56</v>
      </c>
      <c r="E57" s="20" t="s">
        <v>98</v>
      </c>
      <c r="F57" s="21" t="s">
        <v>100</v>
      </c>
      <c r="G57" s="19"/>
      <c r="H57" s="316"/>
    </row>
    <row r="58" spans="1:8" ht="28">
      <c r="A58" s="16"/>
      <c r="B58" s="36"/>
      <c r="C58" s="18"/>
      <c r="D58" s="58" t="s">
        <v>57</v>
      </c>
      <c r="E58" s="20" t="s">
        <v>99</v>
      </c>
      <c r="F58" s="21" t="s">
        <v>101</v>
      </c>
      <c r="G58" s="19"/>
      <c r="H58" s="316"/>
    </row>
    <row r="59" spans="1:8">
      <c r="A59" s="16"/>
      <c r="B59" s="36"/>
      <c r="C59" s="18"/>
      <c r="D59" s="58" t="s">
        <v>58</v>
      </c>
      <c r="E59" s="17" t="s">
        <v>97</v>
      </c>
      <c r="F59" s="37" t="s">
        <v>49</v>
      </c>
      <c r="G59" s="19"/>
      <c r="H59" s="316"/>
    </row>
    <row r="60" spans="1:8" ht="14.5" thickBot="1">
      <c r="A60" s="23"/>
      <c r="B60" s="24"/>
      <c r="C60" s="25"/>
      <c r="D60" s="59"/>
      <c r="E60" s="24"/>
      <c r="F60" s="38"/>
      <c r="G60" s="27"/>
      <c r="H60" s="317"/>
    </row>
    <row r="61" spans="1:8" ht="14.5" thickBot="1">
      <c r="A61" s="39">
        <v>6</v>
      </c>
      <c r="B61" s="39" t="s">
        <v>41</v>
      </c>
      <c r="C61" s="40"/>
      <c r="D61" s="60"/>
      <c r="E61" s="39"/>
      <c r="F61" s="39"/>
      <c r="G61" s="41"/>
      <c r="H61" s="42"/>
    </row>
    <row r="62" spans="1:8" ht="42">
      <c r="A62" s="11"/>
      <c r="B62" s="43" t="s">
        <v>42</v>
      </c>
      <c r="C62" s="18" t="s">
        <v>6</v>
      </c>
      <c r="D62" s="58" t="s">
        <v>54</v>
      </c>
      <c r="E62" s="20" t="s">
        <v>86</v>
      </c>
      <c r="F62" s="21" t="s">
        <v>7</v>
      </c>
      <c r="G62" s="15"/>
      <c r="H62" s="44"/>
    </row>
    <row r="63" spans="1:8" ht="28">
      <c r="A63" s="16"/>
      <c r="B63" s="36"/>
      <c r="C63" s="18"/>
      <c r="D63" s="63" t="s">
        <v>55</v>
      </c>
      <c r="E63" s="64" t="s">
        <v>91</v>
      </c>
      <c r="F63" s="68" t="s">
        <v>62</v>
      </c>
      <c r="G63" s="19"/>
      <c r="H63" s="45"/>
    </row>
    <row r="64" spans="1:8">
      <c r="A64" s="16"/>
      <c r="B64" s="46"/>
      <c r="C64" s="18"/>
      <c r="D64" s="58" t="s">
        <v>56</v>
      </c>
      <c r="E64" s="17" t="s">
        <v>87</v>
      </c>
      <c r="F64" s="37" t="s">
        <v>30</v>
      </c>
      <c r="G64" s="19"/>
      <c r="H64" s="45"/>
    </row>
    <row r="65" spans="1:8">
      <c r="A65" s="16"/>
      <c r="B65" s="36"/>
      <c r="C65" s="18"/>
      <c r="D65" s="58" t="s">
        <v>57</v>
      </c>
      <c r="E65" s="17" t="s">
        <v>88</v>
      </c>
      <c r="F65" s="37" t="s">
        <v>23</v>
      </c>
      <c r="G65" s="19"/>
      <c r="H65" s="47"/>
    </row>
    <row r="66" spans="1:8">
      <c r="A66" s="16"/>
      <c r="B66" s="36"/>
      <c r="C66" s="18"/>
      <c r="D66" s="58" t="s">
        <v>58</v>
      </c>
      <c r="E66" s="17" t="s">
        <v>89</v>
      </c>
      <c r="F66" s="37" t="s">
        <v>33</v>
      </c>
      <c r="G66" s="19"/>
      <c r="H66" s="47"/>
    </row>
    <row r="67" spans="1:8" ht="28">
      <c r="A67" s="16"/>
      <c r="B67" s="36"/>
      <c r="C67" s="18" t="s">
        <v>9</v>
      </c>
      <c r="D67" s="58" t="s">
        <v>35</v>
      </c>
      <c r="E67" s="20" t="s">
        <v>90</v>
      </c>
      <c r="F67" s="21" t="s">
        <v>34</v>
      </c>
      <c r="G67" s="19"/>
      <c r="H67" s="47"/>
    </row>
    <row r="68" spans="1:8" ht="28">
      <c r="A68" s="16"/>
      <c r="B68" s="36"/>
      <c r="C68" s="18"/>
      <c r="D68" s="67" t="s">
        <v>28</v>
      </c>
      <c r="E68" s="80" t="s">
        <v>92</v>
      </c>
      <c r="F68" s="68" t="s">
        <v>96</v>
      </c>
      <c r="G68" s="19"/>
      <c r="H68" s="47"/>
    </row>
    <row r="69" spans="1:8">
      <c r="A69" s="16"/>
      <c r="B69" s="36"/>
      <c r="C69" s="18"/>
      <c r="D69" s="58" t="s">
        <v>29</v>
      </c>
      <c r="E69" s="17" t="s">
        <v>93</v>
      </c>
      <c r="F69" s="37" t="s">
        <v>30</v>
      </c>
      <c r="G69" s="19"/>
      <c r="H69" s="47"/>
    </row>
    <row r="70" spans="1:8">
      <c r="A70" s="16"/>
      <c r="B70" s="36"/>
      <c r="C70" s="18"/>
      <c r="D70" s="58" t="s">
        <v>31</v>
      </c>
      <c r="E70" s="17" t="s">
        <v>94</v>
      </c>
      <c r="F70" s="37" t="s">
        <v>36</v>
      </c>
      <c r="G70" s="19"/>
      <c r="H70" s="47"/>
    </row>
    <row r="71" spans="1:8">
      <c r="A71" s="16"/>
      <c r="B71" s="36"/>
      <c r="C71" s="18"/>
      <c r="D71" s="58" t="s">
        <v>32</v>
      </c>
      <c r="E71" s="17" t="s">
        <v>107</v>
      </c>
      <c r="F71" s="37" t="s">
        <v>33</v>
      </c>
      <c r="G71" s="19"/>
      <c r="H71" s="47"/>
    </row>
    <row r="72" spans="1:8" ht="14.5" thickBot="1">
      <c r="A72" s="23"/>
      <c r="B72" s="24"/>
      <c r="C72" s="25"/>
      <c r="D72" s="59"/>
      <c r="E72" s="24"/>
      <c r="F72" s="38"/>
      <c r="G72" s="27"/>
      <c r="H72" s="47"/>
    </row>
    <row r="73" spans="1:8" ht="42">
      <c r="A73" s="11"/>
      <c r="B73" s="12" t="s">
        <v>43</v>
      </c>
      <c r="C73" s="13" t="s">
        <v>6</v>
      </c>
      <c r="D73" s="57" t="s">
        <v>54</v>
      </c>
      <c r="E73" s="20" t="s">
        <v>108</v>
      </c>
      <c r="F73" s="14" t="s">
        <v>7</v>
      </c>
      <c r="G73" s="48"/>
      <c r="H73" s="49"/>
    </row>
    <row r="74" spans="1:8" ht="28">
      <c r="A74" s="16"/>
      <c r="B74" s="36"/>
      <c r="C74" s="18"/>
      <c r="D74" s="63" t="s">
        <v>55</v>
      </c>
      <c r="E74" s="64" t="s">
        <v>91</v>
      </c>
      <c r="F74" s="68" t="s">
        <v>62</v>
      </c>
      <c r="G74" s="19"/>
      <c r="H74" s="45"/>
    </row>
    <row r="75" spans="1:8" ht="14.5" thickBot="1">
      <c r="A75" s="16"/>
      <c r="B75" s="46"/>
      <c r="C75" s="18"/>
      <c r="D75" s="58" t="s">
        <v>56</v>
      </c>
      <c r="E75" s="17" t="s">
        <v>87</v>
      </c>
      <c r="F75" s="37" t="s">
        <v>30</v>
      </c>
      <c r="G75" s="19"/>
      <c r="H75" s="45"/>
    </row>
    <row r="76" spans="1:8">
      <c r="A76" s="16"/>
      <c r="B76" s="36"/>
      <c r="C76" s="18"/>
      <c r="D76" s="58" t="s">
        <v>57</v>
      </c>
      <c r="E76" s="17" t="s">
        <v>88</v>
      </c>
      <c r="F76" s="37" t="s">
        <v>23</v>
      </c>
      <c r="G76" s="19"/>
      <c r="H76" s="50"/>
    </row>
    <row r="77" spans="1:8">
      <c r="A77" s="16"/>
      <c r="B77" s="36"/>
      <c r="C77" s="18"/>
      <c r="D77" s="58" t="s">
        <v>58</v>
      </c>
      <c r="E77" s="17" t="s">
        <v>89</v>
      </c>
      <c r="F77" s="37" t="s">
        <v>33</v>
      </c>
      <c r="G77" s="19"/>
      <c r="H77" s="47"/>
    </row>
    <row r="78" spans="1:8" ht="28">
      <c r="A78" s="16"/>
      <c r="B78" s="36"/>
      <c r="C78" s="18" t="s">
        <v>9</v>
      </c>
      <c r="D78" s="58" t="s">
        <v>35</v>
      </c>
      <c r="E78" s="20" t="s">
        <v>90</v>
      </c>
      <c r="F78" s="21" t="s">
        <v>34</v>
      </c>
      <c r="G78" s="19"/>
      <c r="H78" s="47"/>
    </row>
    <row r="79" spans="1:8" ht="28">
      <c r="A79" s="16"/>
      <c r="B79" s="36"/>
      <c r="C79" s="18"/>
      <c r="D79" s="67" t="s">
        <v>28</v>
      </c>
      <c r="E79" s="80" t="s">
        <v>92</v>
      </c>
      <c r="F79" s="68" t="s">
        <v>96</v>
      </c>
      <c r="G79" s="19"/>
      <c r="H79" s="47"/>
    </row>
    <row r="80" spans="1:8">
      <c r="A80" s="16"/>
      <c r="B80" s="36"/>
      <c r="C80" s="18"/>
      <c r="D80" s="58" t="s">
        <v>29</v>
      </c>
      <c r="E80" s="17" t="s">
        <v>93</v>
      </c>
      <c r="F80" s="37" t="s">
        <v>30</v>
      </c>
      <c r="G80" s="19"/>
      <c r="H80" s="47"/>
    </row>
    <row r="81" spans="1:8">
      <c r="A81" s="16"/>
      <c r="B81" s="36"/>
      <c r="C81" s="18"/>
      <c r="D81" s="58" t="s">
        <v>31</v>
      </c>
      <c r="E81" s="17" t="s">
        <v>94</v>
      </c>
      <c r="F81" s="37" t="s">
        <v>36</v>
      </c>
      <c r="G81" s="19"/>
      <c r="H81" s="47"/>
    </row>
    <row r="82" spans="1:8">
      <c r="A82" s="16"/>
      <c r="B82" s="36"/>
      <c r="C82" s="18"/>
      <c r="D82" s="58" t="s">
        <v>32</v>
      </c>
      <c r="E82" s="17" t="s">
        <v>107</v>
      </c>
      <c r="F82" s="37" t="s">
        <v>33</v>
      </c>
      <c r="G82" s="19"/>
      <c r="H82" s="47"/>
    </row>
    <row r="83" spans="1:8" ht="14.5" thickBot="1">
      <c r="A83" s="23"/>
      <c r="B83" s="24"/>
      <c r="C83" s="25"/>
      <c r="D83" s="59"/>
      <c r="E83" s="24"/>
      <c r="F83" s="38"/>
      <c r="G83" s="27"/>
      <c r="H83" s="51"/>
    </row>
    <row r="84" spans="1:8" ht="49.5" customHeight="1">
      <c r="A84" s="11"/>
      <c r="B84" s="12" t="s">
        <v>46</v>
      </c>
      <c r="C84" s="13" t="s">
        <v>47</v>
      </c>
      <c r="D84" s="92" t="s">
        <v>54</v>
      </c>
      <c r="E84" s="93" t="s">
        <v>119</v>
      </c>
      <c r="F84" s="94" t="s">
        <v>120</v>
      </c>
      <c r="G84" s="15"/>
      <c r="H84" s="49"/>
    </row>
    <row r="85" spans="1:8" ht="56">
      <c r="A85" s="16"/>
      <c r="B85" s="36"/>
      <c r="C85" s="18"/>
      <c r="D85" s="89" t="s">
        <v>55</v>
      </c>
      <c r="E85" s="90" t="s">
        <v>113</v>
      </c>
      <c r="F85" s="91" t="s">
        <v>114</v>
      </c>
      <c r="G85" s="22"/>
      <c r="H85" s="45"/>
    </row>
    <row r="86" spans="1:8" ht="28">
      <c r="A86" s="16"/>
      <c r="B86" s="36"/>
      <c r="C86" s="18"/>
      <c r="D86" s="92" t="s">
        <v>56</v>
      </c>
      <c r="E86" s="93" t="s">
        <v>115</v>
      </c>
      <c r="F86" s="94" t="s">
        <v>100</v>
      </c>
      <c r="G86" s="19"/>
      <c r="H86" s="45"/>
    </row>
    <row r="87" spans="1:8" ht="28">
      <c r="A87" s="16"/>
      <c r="B87" s="36"/>
      <c r="C87" s="18"/>
      <c r="D87" s="92" t="s">
        <v>57</v>
      </c>
      <c r="E87" s="93" t="s">
        <v>116</v>
      </c>
      <c r="F87" s="94" t="s">
        <v>101</v>
      </c>
      <c r="G87" s="19"/>
      <c r="H87" s="45"/>
    </row>
    <row r="88" spans="1:8" ht="42">
      <c r="A88" s="16"/>
      <c r="B88" s="36"/>
      <c r="C88" s="18"/>
      <c r="D88" s="95" t="s">
        <v>117</v>
      </c>
      <c r="E88" s="93" t="s">
        <v>118</v>
      </c>
      <c r="F88" s="94" t="s">
        <v>49</v>
      </c>
      <c r="G88" s="19"/>
      <c r="H88" s="45"/>
    </row>
    <row r="89" spans="1:8" ht="14.5" thickBot="1">
      <c r="A89" s="23"/>
      <c r="B89" s="24"/>
      <c r="C89" s="25"/>
      <c r="D89" s="59"/>
      <c r="E89" s="24"/>
      <c r="F89" s="38"/>
      <c r="G89" s="27"/>
      <c r="H89" s="51"/>
    </row>
    <row r="90" spans="1:8" ht="14.5" thickBot="1">
      <c r="A90" s="5" t="s">
        <v>50</v>
      </c>
      <c r="B90" s="5"/>
      <c r="C90" s="6"/>
      <c r="D90" s="56"/>
      <c r="E90" s="7"/>
      <c r="F90" s="8"/>
      <c r="G90" s="34"/>
      <c r="H90" s="9"/>
    </row>
    <row r="91" spans="1:8" ht="42">
      <c r="A91" s="11">
        <v>1</v>
      </c>
      <c r="B91" s="12" t="s">
        <v>51</v>
      </c>
      <c r="C91" s="18" t="s">
        <v>6</v>
      </c>
      <c r="D91" s="58" t="s">
        <v>54</v>
      </c>
      <c r="E91" s="20" t="s">
        <v>86</v>
      </c>
      <c r="F91" s="21" t="s">
        <v>7</v>
      </c>
      <c r="G91" s="15"/>
      <c r="H91" s="44"/>
    </row>
    <row r="92" spans="1:8" ht="28">
      <c r="A92" s="16"/>
      <c r="B92" s="36"/>
      <c r="C92" s="18"/>
      <c r="D92" s="63" t="s">
        <v>55</v>
      </c>
      <c r="E92" s="64" t="s">
        <v>91</v>
      </c>
      <c r="F92" s="68" t="s">
        <v>62</v>
      </c>
      <c r="G92" s="19"/>
      <c r="H92" s="45"/>
    </row>
    <row r="93" spans="1:8">
      <c r="A93" s="16"/>
      <c r="B93" s="46"/>
      <c r="C93" s="18"/>
      <c r="D93" s="58" t="s">
        <v>56</v>
      </c>
      <c r="E93" s="17" t="s">
        <v>87</v>
      </c>
      <c r="F93" s="37" t="s">
        <v>30</v>
      </c>
      <c r="G93" s="19"/>
      <c r="H93" s="45"/>
    </row>
    <row r="94" spans="1:8">
      <c r="A94" s="16"/>
      <c r="B94" s="36"/>
      <c r="C94" s="18"/>
      <c r="D94" s="58" t="s">
        <v>57</v>
      </c>
      <c r="E94" s="17" t="s">
        <v>88</v>
      </c>
      <c r="F94" s="37" t="s">
        <v>23</v>
      </c>
      <c r="G94" s="19"/>
      <c r="H94" s="47"/>
    </row>
    <row r="95" spans="1:8">
      <c r="A95" s="16"/>
      <c r="B95" s="36"/>
      <c r="C95" s="18"/>
      <c r="D95" s="58" t="s">
        <v>58</v>
      </c>
      <c r="E95" s="17" t="s">
        <v>89</v>
      </c>
      <c r="F95" s="37" t="s">
        <v>33</v>
      </c>
      <c r="G95" s="19"/>
      <c r="H95" s="47"/>
    </row>
    <row r="96" spans="1:8" ht="28">
      <c r="A96" s="16"/>
      <c r="B96" s="36"/>
      <c r="C96" s="18" t="s">
        <v>9</v>
      </c>
      <c r="D96" s="58" t="s">
        <v>35</v>
      </c>
      <c r="E96" s="20" t="s">
        <v>90</v>
      </c>
      <c r="F96" s="21" t="s">
        <v>34</v>
      </c>
      <c r="G96" s="19"/>
      <c r="H96" s="47"/>
    </row>
    <row r="97" spans="1:8" ht="28">
      <c r="A97" s="16"/>
      <c r="B97" s="36"/>
      <c r="C97" s="18"/>
      <c r="D97" s="67" t="s">
        <v>28</v>
      </c>
      <c r="E97" s="80" t="s">
        <v>92</v>
      </c>
      <c r="F97" s="68" t="s">
        <v>96</v>
      </c>
      <c r="G97" s="19"/>
      <c r="H97" s="47"/>
    </row>
    <row r="98" spans="1:8">
      <c r="A98" s="16"/>
      <c r="B98" s="36"/>
      <c r="C98" s="18"/>
      <c r="D98" s="58" t="s">
        <v>29</v>
      </c>
      <c r="E98" s="17" t="s">
        <v>93</v>
      </c>
      <c r="F98" s="37" t="s">
        <v>30</v>
      </c>
      <c r="G98" s="19"/>
      <c r="H98" s="47"/>
    </row>
    <row r="99" spans="1:8">
      <c r="A99" s="16"/>
      <c r="B99" s="36"/>
      <c r="C99" s="18"/>
      <c r="D99" s="58" t="s">
        <v>31</v>
      </c>
      <c r="E99" s="17" t="s">
        <v>94</v>
      </c>
      <c r="F99" s="37" t="s">
        <v>36</v>
      </c>
      <c r="G99" s="19"/>
      <c r="H99" s="47"/>
    </row>
    <row r="100" spans="1:8">
      <c r="A100" s="16"/>
      <c r="B100" s="36"/>
      <c r="C100" s="18"/>
      <c r="D100" s="58" t="s">
        <v>32</v>
      </c>
      <c r="E100" s="17" t="s">
        <v>107</v>
      </c>
      <c r="F100" s="37" t="s">
        <v>33</v>
      </c>
      <c r="G100" s="19"/>
      <c r="H100" s="47"/>
    </row>
    <row r="101" spans="1:8" ht="14.5" thickBot="1">
      <c r="A101" s="23"/>
      <c r="B101" s="24"/>
      <c r="C101" s="25"/>
      <c r="D101" s="59"/>
      <c r="E101" s="24"/>
      <c r="F101" s="38"/>
      <c r="G101" s="27"/>
      <c r="H101" s="51"/>
    </row>
    <row r="102" spans="1:8" ht="42">
      <c r="A102" s="11">
        <v>2</v>
      </c>
      <c r="B102" s="12" t="s">
        <v>52</v>
      </c>
      <c r="C102" s="18" t="s">
        <v>6</v>
      </c>
      <c r="D102" s="58" t="s">
        <v>54</v>
      </c>
      <c r="E102" s="20" t="s">
        <v>86</v>
      </c>
      <c r="F102" s="21" t="s">
        <v>7</v>
      </c>
      <c r="G102" s="15"/>
      <c r="H102" s="44"/>
    </row>
    <row r="103" spans="1:8" ht="28">
      <c r="A103" s="16"/>
      <c r="B103" s="36"/>
      <c r="C103" s="18"/>
      <c r="D103" s="63" t="s">
        <v>55</v>
      </c>
      <c r="E103" s="64" t="s">
        <v>91</v>
      </c>
      <c r="F103" s="68" t="s">
        <v>62</v>
      </c>
      <c r="G103" s="19"/>
      <c r="H103" s="45"/>
    </row>
    <row r="104" spans="1:8">
      <c r="A104" s="16"/>
      <c r="B104" s="46"/>
      <c r="C104" s="18"/>
      <c r="D104" s="58" t="s">
        <v>56</v>
      </c>
      <c r="E104" s="17" t="s">
        <v>87</v>
      </c>
      <c r="F104" s="37" t="s">
        <v>30</v>
      </c>
      <c r="G104" s="19"/>
      <c r="H104" s="45"/>
    </row>
    <row r="105" spans="1:8">
      <c r="A105" s="16"/>
      <c r="B105" s="36"/>
      <c r="C105" s="18"/>
      <c r="D105" s="58" t="s">
        <v>57</v>
      </c>
      <c r="E105" s="17" t="s">
        <v>88</v>
      </c>
      <c r="F105" s="37" t="s">
        <v>23</v>
      </c>
      <c r="G105" s="19"/>
      <c r="H105" s="47"/>
    </row>
    <row r="106" spans="1:8">
      <c r="A106" s="16"/>
      <c r="B106" s="36"/>
      <c r="C106" s="18"/>
      <c r="D106" s="58" t="s">
        <v>58</v>
      </c>
      <c r="E106" s="17" t="s">
        <v>89</v>
      </c>
      <c r="F106" s="37" t="s">
        <v>33</v>
      </c>
      <c r="G106" s="19"/>
      <c r="H106" s="47"/>
    </row>
    <row r="107" spans="1:8" ht="28">
      <c r="A107" s="16"/>
      <c r="B107" s="36"/>
      <c r="C107" s="18" t="s">
        <v>9</v>
      </c>
      <c r="D107" s="58" t="s">
        <v>35</v>
      </c>
      <c r="E107" s="20" t="s">
        <v>90</v>
      </c>
      <c r="F107" s="21" t="s">
        <v>34</v>
      </c>
      <c r="G107" s="19"/>
      <c r="H107" s="47"/>
    </row>
    <row r="108" spans="1:8" ht="28">
      <c r="A108" s="16"/>
      <c r="B108" s="36"/>
      <c r="C108" s="18"/>
      <c r="D108" s="67" t="s">
        <v>28</v>
      </c>
      <c r="E108" s="80" t="s">
        <v>92</v>
      </c>
      <c r="F108" s="68" t="s">
        <v>96</v>
      </c>
      <c r="G108" s="19"/>
      <c r="H108" s="47"/>
    </row>
    <row r="109" spans="1:8">
      <c r="A109" s="16"/>
      <c r="B109" s="36"/>
      <c r="C109" s="18"/>
      <c r="D109" s="58" t="s">
        <v>29</v>
      </c>
      <c r="E109" s="17" t="s">
        <v>93</v>
      </c>
      <c r="F109" s="37" t="s">
        <v>30</v>
      </c>
      <c r="G109" s="19"/>
      <c r="H109" s="47"/>
    </row>
    <row r="110" spans="1:8">
      <c r="A110" s="16"/>
      <c r="B110" s="36"/>
      <c r="C110" s="18"/>
      <c r="D110" s="58" t="s">
        <v>31</v>
      </c>
      <c r="E110" s="17" t="s">
        <v>94</v>
      </c>
      <c r="F110" s="37" t="s">
        <v>36</v>
      </c>
      <c r="G110" s="19"/>
      <c r="H110" s="47"/>
    </row>
    <row r="111" spans="1:8">
      <c r="A111" s="16"/>
      <c r="B111" s="36"/>
      <c r="C111" s="18"/>
      <c r="D111" s="58" t="s">
        <v>32</v>
      </c>
      <c r="E111" s="17" t="s">
        <v>107</v>
      </c>
      <c r="F111" s="37" t="s">
        <v>33</v>
      </c>
      <c r="G111" s="19"/>
      <c r="H111" s="47"/>
    </row>
    <row r="112" spans="1:8" ht="14.5" thickBot="1">
      <c r="A112" s="23"/>
      <c r="B112" s="24"/>
      <c r="C112" s="25"/>
      <c r="D112" s="59"/>
      <c r="E112" s="24"/>
      <c r="F112" s="38"/>
      <c r="G112" s="27"/>
      <c r="H112" s="51"/>
    </row>
    <row r="113" spans="1:8" ht="42">
      <c r="A113" s="11">
        <v>3</v>
      </c>
      <c r="B113" s="12" t="s">
        <v>53</v>
      </c>
      <c r="C113" s="18" t="s">
        <v>6</v>
      </c>
      <c r="D113" s="58" t="s">
        <v>54</v>
      </c>
      <c r="E113" s="20" t="s">
        <v>86</v>
      </c>
      <c r="F113" s="21" t="s">
        <v>7</v>
      </c>
      <c r="G113" s="15"/>
      <c r="H113" s="44"/>
    </row>
    <row r="114" spans="1:8" ht="28">
      <c r="A114" s="16"/>
      <c r="B114" s="36"/>
      <c r="C114" s="18"/>
      <c r="D114" s="63" t="s">
        <v>55</v>
      </c>
      <c r="E114" s="64" t="s">
        <v>91</v>
      </c>
      <c r="F114" s="68" t="s">
        <v>62</v>
      </c>
      <c r="G114" s="19"/>
      <c r="H114" s="45"/>
    </row>
    <row r="115" spans="1:8">
      <c r="A115" s="16"/>
      <c r="B115" s="46"/>
      <c r="C115" s="18"/>
      <c r="D115" s="58" t="s">
        <v>56</v>
      </c>
      <c r="E115" s="17" t="s">
        <v>87</v>
      </c>
      <c r="F115" s="37" t="s">
        <v>30</v>
      </c>
      <c r="G115" s="19"/>
      <c r="H115" s="45"/>
    </row>
    <row r="116" spans="1:8">
      <c r="A116" s="16"/>
      <c r="B116" s="36"/>
      <c r="C116" s="18"/>
      <c r="D116" s="58" t="s">
        <v>57</v>
      </c>
      <c r="E116" s="17" t="s">
        <v>88</v>
      </c>
      <c r="F116" s="37" t="s">
        <v>23</v>
      </c>
      <c r="G116" s="19"/>
      <c r="H116" s="47"/>
    </row>
    <row r="117" spans="1:8">
      <c r="A117" s="16"/>
      <c r="B117" s="36"/>
      <c r="C117" s="18"/>
      <c r="D117" s="58" t="s">
        <v>58</v>
      </c>
      <c r="E117" s="17" t="s">
        <v>89</v>
      </c>
      <c r="F117" s="37" t="s">
        <v>33</v>
      </c>
      <c r="G117" s="19"/>
      <c r="H117" s="47"/>
    </row>
    <row r="118" spans="1:8" ht="28">
      <c r="A118" s="16"/>
      <c r="B118" s="36"/>
      <c r="C118" s="18" t="s">
        <v>9</v>
      </c>
      <c r="D118" s="58" t="s">
        <v>35</v>
      </c>
      <c r="E118" s="20" t="s">
        <v>90</v>
      </c>
      <c r="F118" s="21" t="s">
        <v>34</v>
      </c>
      <c r="G118" s="19"/>
      <c r="H118" s="47"/>
    </row>
    <row r="119" spans="1:8" ht="28">
      <c r="A119" s="16"/>
      <c r="B119" s="36"/>
      <c r="C119" s="18"/>
      <c r="D119" s="67" t="s">
        <v>28</v>
      </c>
      <c r="E119" s="80" t="s">
        <v>92</v>
      </c>
      <c r="F119" s="68" t="s">
        <v>96</v>
      </c>
      <c r="G119" s="19"/>
      <c r="H119" s="47"/>
    </row>
    <row r="120" spans="1:8">
      <c r="A120" s="16"/>
      <c r="B120" s="36"/>
      <c r="C120" s="18"/>
      <c r="D120" s="58" t="s">
        <v>29</v>
      </c>
      <c r="E120" s="17" t="s">
        <v>93</v>
      </c>
      <c r="F120" s="37" t="s">
        <v>30</v>
      </c>
      <c r="G120" s="19"/>
      <c r="H120" s="47"/>
    </row>
    <row r="121" spans="1:8">
      <c r="A121" s="16"/>
      <c r="B121" s="36"/>
      <c r="C121" s="18"/>
      <c r="D121" s="58" t="s">
        <v>31</v>
      </c>
      <c r="E121" s="17" t="s">
        <v>94</v>
      </c>
      <c r="F121" s="37" t="s">
        <v>36</v>
      </c>
      <c r="G121" s="19"/>
      <c r="H121" s="47"/>
    </row>
    <row r="122" spans="1:8">
      <c r="A122" s="16"/>
      <c r="B122" s="36"/>
      <c r="C122" s="18"/>
      <c r="D122" s="58" t="s">
        <v>32</v>
      </c>
      <c r="E122" s="17" t="s">
        <v>107</v>
      </c>
      <c r="F122" s="37" t="s">
        <v>33</v>
      </c>
      <c r="G122" s="19"/>
      <c r="H122" s="47"/>
    </row>
    <row r="123" spans="1:8" ht="14.5" thickBot="1">
      <c r="A123" s="23"/>
      <c r="B123" s="24"/>
      <c r="C123" s="25"/>
      <c r="D123" s="59"/>
      <c r="E123" s="24"/>
      <c r="F123" s="38"/>
      <c r="G123" s="27"/>
      <c r="H123" s="51"/>
    </row>
  </sheetData>
  <mergeCells count="8">
    <mergeCell ref="H49:H54"/>
    <mergeCell ref="H55:H60"/>
    <mergeCell ref="C1:F1"/>
    <mergeCell ref="H3:H7"/>
    <mergeCell ref="H8:H11"/>
    <mergeCell ref="H20:H25"/>
    <mergeCell ref="H26:H37"/>
    <mergeCell ref="H38:H48"/>
  </mergeCells>
  <pageMargins left="0.7" right="0.7" top="0.75" bottom="0.75" header="0.3" footer="0.3"/>
  <pageSetup paperSize="9" orientation="landscape"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AB6B2-EF55-43AB-BED5-47DAF7489B73}">
  <dimension ref="A1:J48"/>
  <sheetViews>
    <sheetView topLeftCell="A2" zoomScale="80" zoomScaleNormal="80" workbookViewId="0">
      <selection activeCell="D15" sqref="D15"/>
    </sheetView>
  </sheetViews>
  <sheetFormatPr defaultColWidth="29.83203125" defaultRowHeight="12.5"/>
  <cols>
    <col min="1" max="1" width="51.58203125" style="97" customWidth="1"/>
    <col min="2" max="2" width="20.25" style="97" customWidth="1"/>
    <col min="3" max="4" width="24.83203125" style="97" customWidth="1"/>
    <col min="5" max="5" width="7" style="97" customWidth="1"/>
    <col min="6" max="6" width="51.58203125" style="97" customWidth="1"/>
    <col min="7" max="7" width="20.25" style="97" customWidth="1"/>
    <col min="8" max="8" width="24.83203125" style="97" customWidth="1"/>
    <col min="9" max="9" width="26.25" style="97" customWidth="1"/>
    <col min="10" max="16384" width="29.83203125" style="97"/>
  </cols>
  <sheetData>
    <row r="1" spans="1:10" ht="58.5" customHeight="1">
      <c r="A1" s="555"/>
      <c r="B1" s="555"/>
      <c r="C1" s="555"/>
      <c r="D1" s="555"/>
      <c r="E1" s="96"/>
      <c r="F1" s="555"/>
      <c r="G1" s="555"/>
      <c r="H1" s="555"/>
      <c r="I1" s="555"/>
    </row>
    <row r="2" spans="1:10">
      <c r="A2" s="556" t="s">
        <v>122</v>
      </c>
      <c r="B2" s="556"/>
      <c r="C2" s="556"/>
      <c r="D2" s="556"/>
      <c r="E2" s="98"/>
      <c r="F2" s="556" t="s">
        <v>123</v>
      </c>
      <c r="G2" s="556"/>
      <c r="H2" s="556"/>
      <c r="I2" s="556"/>
    </row>
    <row r="3" spans="1:10">
      <c r="A3" s="557" t="s">
        <v>124</v>
      </c>
      <c r="B3" s="557"/>
      <c r="C3" s="557"/>
      <c r="D3" s="557"/>
      <c r="E3" s="99"/>
      <c r="F3" s="557" t="s">
        <v>124</v>
      </c>
      <c r="G3" s="557"/>
      <c r="H3" s="557"/>
      <c r="I3" s="557"/>
    </row>
    <row r="4" spans="1:10">
      <c r="A4" s="100" t="s">
        <v>125</v>
      </c>
      <c r="B4" s="100" t="s">
        <v>126</v>
      </c>
      <c r="C4" s="101" t="s">
        <v>127</v>
      </c>
      <c r="D4" s="101" t="s">
        <v>128</v>
      </c>
      <c r="E4" s="101"/>
      <c r="F4" s="100" t="s">
        <v>125</v>
      </c>
      <c r="G4" s="100" t="s">
        <v>126</v>
      </c>
      <c r="H4" s="101" t="s">
        <v>127</v>
      </c>
      <c r="I4" s="101" t="s">
        <v>128</v>
      </c>
      <c r="J4" s="100"/>
    </row>
    <row r="5" spans="1:10">
      <c r="A5" s="101" t="s">
        <v>129</v>
      </c>
      <c r="B5" s="100" t="s">
        <v>126</v>
      </c>
      <c r="C5" s="101" t="s">
        <v>127</v>
      </c>
      <c r="D5" s="101" t="s">
        <v>130</v>
      </c>
      <c r="E5" s="101"/>
      <c r="F5" s="101" t="s">
        <v>129</v>
      </c>
      <c r="G5" s="100" t="s">
        <v>126</v>
      </c>
      <c r="H5" s="101" t="s">
        <v>127</v>
      </c>
      <c r="I5" s="101" t="s">
        <v>130</v>
      </c>
      <c r="J5" s="101"/>
    </row>
    <row r="7" spans="1:10">
      <c r="A7" s="100" t="s">
        <v>131</v>
      </c>
      <c r="B7" s="102"/>
      <c r="C7" s="103" t="s">
        <v>132</v>
      </c>
      <c r="D7" s="104" t="s">
        <v>133</v>
      </c>
      <c r="E7" s="104"/>
      <c r="F7" s="100" t="s">
        <v>131</v>
      </c>
      <c r="G7" s="102"/>
      <c r="H7" s="103" t="s">
        <v>132</v>
      </c>
      <c r="I7" s="104" t="s">
        <v>133</v>
      </c>
    </row>
    <row r="8" spans="1:10">
      <c r="F8" s="100"/>
      <c r="G8" s="102"/>
      <c r="H8" s="103"/>
      <c r="I8" s="104"/>
    </row>
    <row r="9" spans="1:10">
      <c r="A9" s="100" t="s">
        <v>134</v>
      </c>
      <c r="F9" s="561" t="s">
        <v>135</v>
      </c>
      <c r="G9" s="561"/>
      <c r="H9" s="561"/>
      <c r="I9" s="561"/>
    </row>
    <row r="10" spans="1:10" ht="45" customHeight="1" thickBot="1">
      <c r="A10" s="562" t="s">
        <v>136</v>
      </c>
      <c r="B10" s="562"/>
      <c r="C10" s="562"/>
      <c r="D10" s="562"/>
      <c r="E10" s="105"/>
      <c r="F10" s="563" t="s">
        <v>137</v>
      </c>
      <c r="G10" s="563"/>
      <c r="H10" s="563"/>
      <c r="I10" s="563"/>
    </row>
    <row r="11" spans="1:10">
      <c r="A11" s="564" t="s">
        <v>138</v>
      </c>
      <c r="B11" s="564"/>
      <c r="C11" s="564"/>
      <c r="D11" s="564"/>
      <c r="E11" s="106"/>
      <c r="F11" s="107" t="s">
        <v>139</v>
      </c>
      <c r="G11" s="565" t="s">
        <v>140</v>
      </c>
      <c r="H11" s="566"/>
      <c r="I11" s="567" t="s">
        <v>141</v>
      </c>
    </row>
    <row r="12" spans="1:10" ht="38" thickBot="1">
      <c r="F12" s="108" t="s">
        <v>142</v>
      </c>
      <c r="G12" s="569" t="s">
        <v>143</v>
      </c>
      <c r="H12" s="570"/>
      <c r="I12" s="568"/>
    </row>
    <row r="13" spans="1:10">
      <c r="A13" s="107" t="s">
        <v>144</v>
      </c>
      <c r="B13" s="567" t="s">
        <v>145</v>
      </c>
      <c r="C13" s="567" t="s">
        <v>146</v>
      </c>
      <c r="D13" s="567" t="s">
        <v>147</v>
      </c>
      <c r="E13" s="107"/>
      <c r="F13" s="109"/>
      <c r="G13" s="574"/>
      <c r="H13" s="575"/>
      <c r="I13" s="110"/>
    </row>
    <row r="14" spans="1:10" ht="25.5" thickBot="1">
      <c r="A14" s="111" t="s">
        <v>148</v>
      </c>
      <c r="B14" s="573"/>
      <c r="C14" s="573"/>
      <c r="D14" s="573"/>
      <c r="E14" s="111"/>
      <c r="F14" s="112"/>
      <c r="G14" s="559"/>
      <c r="H14" s="560"/>
      <c r="I14" s="558" t="s">
        <v>149</v>
      </c>
    </row>
    <row r="15" spans="1:10" ht="37.5">
      <c r="A15" s="109"/>
      <c r="B15" s="113" t="s">
        <v>150</v>
      </c>
      <c r="C15" s="113"/>
      <c r="D15" s="113"/>
      <c r="E15" s="114"/>
      <c r="F15" s="112"/>
      <c r="G15" s="559"/>
      <c r="H15" s="560"/>
      <c r="I15" s="558"/>
    </row>
    <row r="16" spans="1:10" ht="13" thickBot="1">
      <c r="A16" s="112"/>
      <c r="B16" s="114"/>
      <c r="C16" s="114"/>
      <c r="D16" s="114"/>
      <c r="E16" s="114"/>
      <c r="F16" s="115"/>
      <c r="G16" s="571"/>
      <c r="H16" s="572"/>
      <c r="I16" s="115"/>
    </row>
    <row r="17" spans="1:9" ht="13" thickBot="1">
      <c r="A17" s="115"/>
      <c r="B17" s="116"/>
      <c r="C17" s="116"/>
      <c r="D17" s="117"/>
      <c r="E17" s="118"/>
      <c r="F17" s="109"/>
      <c r="G17" s="574"/>
      <c r="H17" s="575"/>
      <c r="I17" s="110"/>
    </row>
    <row r="18" spans="1:9" ht="37.5" customHeight="1">
      <c r="A18" s="109"/>
      <c r="B18" s="113" t="s">
        <v>150</v>
      </c>
      <c r="C18" s="113"/>
      <c r="D18" s="113"/>
      <c r="E18" s="114"/>
      <c r="F18" s="112"/>
      <c r="G18" s="559"/>
      <c r="H18" s="560"/>
      <c r="I18" s="558" t="s">
        <v>149</v>
      </c>
    </row>
    <row r="19" spans="1:9">
      <c r="A19" s="112"/>
      <c r="B19" s="114"/>
      <c r="C19" s="114"/>
      <c r="D19" s="114"/>
      <c r="E19" s="114"/>
      <c r="F19" s="112"/>
      <c r="G19" s="559"/>
      <c r="H19" s="560"/>
      <c r="I19" s="558"/>
    </row>
    <row r="20" spans="1:9" ht="13" thickBot="1">
      <c r="A20" s="119"/>
      <c r="B20" s="116"/>
      <c r="C20" s="117"/>
      <c r="D20" s="117"/>
      <c r="E20" s="117"/>
      <c r="F20" s="115"/>
      <c r="G20" s="571"/>
      <c r="H20" s="572"/>
      <c r="I20" s="115"/>
    </row>
    <row r="21" spans="1:9" ht="37.5">
      <c r="A21" s="109"/>
      <c r="B21" s="113" t="s">
        <v>150</v>
      </c>
      <c r="C21" s="113"/>
      <c r="D21" s="113"/>
      <c r="E21" s="113"/>
      <c r="F21" s="109"/>
      <c r="G21" s="574"/>
      <c r="H21" s="575"/>
      <c r="I21" s="110"/>
    </row>
    <row r="22" spans="1:9" ht="12.65" customHeight="1">
      <c r="A22" s="112"/>
      <c r="B22" s="114"/>
      <c r="C22" s="114"/>
      <c r="D22" s="114"/>
      <c r="E22" s="114"/>
      <c r="F22" s="112"/>
      <c r="G22" s="559"/>
      <c r="H22" s="560"/>
      <c r="I22" s="558" t="s">
        <v>149</v>
      </c>
    </row>
    <row r="23" spans="1:9" ht="40" customHeight="1" thickBot="1">
      <c r="A23" s="115"/>
      <c r="B23" s="116"/>
      <c r="C23" s="117"/>
      <c r="D23" s="117"/>
      <c r="E23" s="118"/>
      <c r="F23" s="112"/>
      <c r="G23" s="559"/>
      <c r="H23" s="560"/>
      <c r="I23" s="558"/>
    </row>
    <row r="24" spans="1:9" ht="13" thickBot="1">
      <c r="F24" s="115"/>
      <c r="G24" s="571"/>
      <c r="H24" s="572"/>
      <c r="I24" s="115"/>
    </row>
    <row r="26" spans="1:9">
      <c r="A26" s="104" t="s">
        <v>151</v>
      </c>
      <c r="C26" s="576" t="s">
        <v>152</v>
      </c>
      <c r="D26" s="576"/>
      <c r="E26" s="104"/>
      <c r="F26" s="120" t="s">
        <v>153</v>
      </c>
    </row>
    <row r="27" spans="1:9">
      <c r="A27" s="104" t="s">
        <v>154</v>
      </c>
      <c r="C27" s="576" t="s">
        <v>155</v>
      </c>
      <c r="D27" s="576"/>
      <c r="E27" s="104"/>
      <c r="F27" s="101"/>
    </row>
    <row r="28" spans="1:9">
      <c r="A28" s="96" t="s">
        <v>156</v>
      </c>
      <c r="C28" s="576" t="s">
        <v>157</v>
      </c>
      <c r="D28" s="576"/>
      <c r="E28" s="104"/>
      <c r="F28" s="101"/>
    </row>
    <row r="29" spans="1:9">
      <c r="A29" s="96" t="s">
        <v>158</v>
      </c>
      <c r="C29" s="576" t="s">
        <v>158</v>
      </c>
      <c r="D29" s="576"/>
      <c r="E29" s="104"/>
      <c r="F29" s="101"/>
    </row>
    <row r="30" spans="1:9">
      <c r="F30" s="120" t="s">
        <v>159</v>
      </c>
    </row>
    <row r="31" spans="1:9">
      <c r="F31" s="101"/>
    </row>
    <row r="32" spans="1:9">
      <c r="A32" s="576" t="s">
        <v>152</v>
      </c>
      <c r="B32" s="576"/>
      <c r="C32" s="576"/>
      <c r="D32" s="576"/>
      <c r="E32" s="104"/>
      <c r="F32" s="120" t="s">
        <v>160</v>
      </c>
    </row>
    <row r="33" spans="1:9">
      <c r="A33" s="576" t="s">
        <v>161</v>
      </c>
      <c r="B33" s="576"/>
      <c r="C33" s="576"/>
      <c r="D33" s="576"/>
      <c r="E33" s="104"/>
      <c r="F33" s="101"/>
    </row>
    <row r="34" spans="1:9">
      <c r="A34" s="576" t="s">
        <v>162</v>
      </c>
      <c r="B34" s="576"/>
      <c r="C34" s="576"/>
      <c r="D34" s="576"/>
      <c r="E34" s="104"/>
      <c r="F34" s="120" t="s">
        <v>163</v>
      </c>
    </row>
    <row r="35" spans="1:9">
      <c r="A35" s="576" t="s">
        <v>164</v>
      </c>
      <c r="B35" s="576"/>
      <c r="C35" s="576"/>
      <c r="D35" s="576"/>
      <c r="E35" s="104"/>
      <c r="F35" s="101"/>
    </row>
    <row r="36" spans="1:9">
      <c r="F36" s="120" t="s">
        <v>165</v>
      </c>
    </row>
    <row r="37" spans="1:9">
      <c r="F37" s="101"/>
    </row>
    <row r="39" spans="1:9">
      <c r="F39" s="104" t="s">
        <v>151</v>
      </c>
      <c r="H39" s="576" t="s">
        <v>152</v>
      </c>
      <c r="I39" s="576"/>
    </row>
    <row r="40" spans="1:9">
      <c r="F40" s="104" t="s">
        <v>166</v>
      </c>
      <c r="H40" s="576" t="s">
        <v>167</v>
      </c>
      <c r="I40" s="576"/>
    </row>
    <row r="41" spans="1:9">
      <c r="F41" s="96" t="s">
        <v>156</v>
      </c>
      <c r="H41" s="576" t="s">
        <v>168</v>
      </c>
      <c r="I41" s="576"/>
    </row>
    <row r="42" spans="1:9">
      <c r="F42" s="96" t="s">
        <v>164</v>
      </c>
      <c r="H42" s="576" t="s">
        <v>164</v>
      </c>
      <c r="I42" s="576"/>
    </row>
    <row r="45" spans="1:9">
      <c r="F45" s="576" t="s">
        <v>152</v>
      </c>
      <c r="G45" s="576"/>
      <c r="H45" s="576"/>
      <c r="I45" s="576"/>
    </row>
    <row r="46" spans="1:9">
      <c r="F46" s="576" t="s">
        <v>161</v>
      </c>
      <c r="G46" s="576"/>
      <c r="H46" s="576"/>
      <c r="I46" s="576"/>
    </row>
    <row r="47" spans="1:9">
      <c r="F47" s="576" t="s">
        <v>162</v>
      </c>
      <c r="G47" s="576"/>
      <c r="H47" s="576"/>
      <c r="I47" s="576"/>
    </row>
    <row r="48" spans="1:9">
      <c r="F48" s="576" t="s">
        <v>158</v>
      </c>
      <c r="G48" s="576"/>
      <c r="H48" s="576"/>
      <c r="I48" s="576"/>
    </row>
  </sheetData>
  <mergeCells count="47">
    <mergeCell ref="F46:I46"/>
    <mergeCell ref="F47:I47"/>
    <mergeCell ref="F48:I48"/>
    <mergeCell ref="A35:D35"/>
    <mergeCell ref="H39:I39"/>
    <mergeCell ref="H40:I40"/>
    <mergeCell ref="H41:I41"/>
    <mergeCell ref="H42:I42"/>
    <mergeCell ref="F45:I45"/>
    <mergeCell ref="I18:I19"/>
    <mergeCell ref="G19:H19"/>
    <mergeCell ref="A34:D34"/>
    <mergeCell ref="G21:H21"/>
    <mergeCell ref="G22:H22"/>
    <mergeCell ref="I22:I23"/>
    <mergeCell ref="G23:H23"/>
    <mergeCell ref="G24:H24"/>
    <mergeCell ref="C26:D26"/>
    <mergeCell ref="C27:D27"/>
    <mergeCell ref="C28:D28"/>
    <mergeCell ref="C29:D29"/>
    <mergeCell ref="A32:D32"/>
    <mergeCell ref="A33:D33"/>
    <mergeCell ref="G20:H20"/>
    <mergeCell ref="B13:B14"/>
    <mergeCell ref="C13:C14"/>
    <mergeCell ref="D13:D14"/>
    <mergeCell ref="G13:H13"/>
    <mergeCell ref="G14:H14"/>
    <mergeCell ref="G16:H16"/>
    <mergeCell ref="G17:H17"/>
    <mergeCell ref="G18:H18"/>
    <mergeCell ref="I14:I15"/>
    <mergeCell ref="G15:H15"/>
    <mergeCell ref="F9:I9"/>
    <mergeCell ref="A10:D10"/>
    <mergeCell ref="F10:I10"/>
    <mergeCell ref="A11:D11"/>
    <mergeCell ref="G11:H11"/>
    <mergeCell ref="I11:I12"/>
    <mergeCell ref="G12:H12"/>
    <mergeCell ref="A1:D1"/>
    <mergeCell ref="F1:I1"/>
    <mergeCell ref="A2:D2"/>
    <mergeCell ref="F2:I2"/>
    <mergeCell ref="A3:D3"/>
    <mergeCell ref="F3:I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64CB8-F700-4905-BE4C-7DAB00007E5A}">
  <dimension ref="A1:J48"/>
  <sheetViews>
    <sheetView zoomScale="80" zoomScaleNormal="80" workbookViewId="0">
      <selection activeCell="F15" sqref="F15"/>
    </sheetView>
  </sheetViews>
  <sheetFormatPr defaultColWidth="29.83203125" defaultRowHeight="12.5"/>
  <cols>
    <col min="1" max="1" width="51.58203125" style="97" customWidth="1"/>
    <col min="2" max="2" width="20.25" style="97" customWidth="1"/>
    <col min="3" max="4" width="24.83203125" style="97" customWidth="1"/>
    <col min="5" max="5" width="7" style="97" customWidth="1"/>
    <col min="6" max="6" width="51.58203125" style="97" customWidth="1"/>
    <col min="7" max="7" width="20.25" style="97" customWidth="1"/>
    <col min="8" max="8" width="24.83203125" style="97" customWidth="1"/>
    <col min="9" max="9" width="26.25" style="97" customWidth="1"/>
    <col min="10" max="16384" width="29.83203125" style="97"/>
  </cols>
  <sheetData>
    <row r="1" spans="1:10" ht="58.5" customHeight="1">
      <c r="A1" s="555"/>
      <c r="B1" s="555"/>
      <c r="C1" s="555"/>
      <c r="D1" s="555"/>
      <c r="E1" s="96"/>
      <c r="F1" s="555"/>
      <c r="G1" s="555"/>
      <c r="H1" s="555"/>
      <c r="I1" s="555"/>
    </row>
    <row r="2" spans="1:10">
      <c r="A2" s="556" t="s">
        <v>122</v>
      </c>
      <c r="B2" s="556"/>
      <c r="C2" s="556"/>
      <c r="D2" s="556"/>
      <c r="E2" s="98"/>
      <c r="F2" s="556" t="s">
        <v>123</v>
      </c>
      <c r="G2" s="556"/>
      <c r="H2" s="556"/>
      <c r="I2" s="556"/>
    </row>
    <row r="3" spans="1:10">
      <c r="A3" s="557" t="s">
        <v>124</v>
      </c>
      <c r="B3" s="557"/>
      <c r="C3" s="557"/>
      <c r="D3" s="557"/>
      <c r="E3" s="99"/>
      <c r="F3" s="557" t="s">
        <v>124</v>
      </c>
      <c r="G3" s="557"/>
      <c r="H3" s="557"/>
      <c r="I3" s="557"/>
    </row>
    <row r="4" spans="1:10">
      <c r="A4" s="100" t="s">
        <v>125</v>
      </c>
      <c r="B4" s="100" t="s">
        <v>126</v>
      </c>
      <c r="C4" s="101" t="s">
        <v>127</v>
      </c>
      <c r="D4" s="101" t="s">
        <v>128</v>
      </c>
      <c r="E4" s="101"/>
      <c r="F4" s="100" t="s">
        <v>125</v>
      </c>
      <c r="G4" s="100" t="s">
        <v>126</v>
      </c>
      <c r="H4" s="101" t="s">
        <v>127</v>
      </c>
      <c r="I4" s="101" t="s">
        <v>128</v>
      </c>
      <c r="J4" s="100"/>
    </row>
    <row r="5" spans="1:10">
      <c r="A5" s="101" t="s">
        <v>129</v>
      </c>
      <c r="B5" s="100" t="s">
        <v>126</v>
      </c>
      <c r="C5" s="101" t="s">
        <v>127</v>
      </c>
      <c r="D5" s="101" t="s">
        <v>130</v>
      </c>
      <c r="E5" s="101"/>
      <c r="F5" s="101" t="s">
        <v>129</v>
      </c>
      <c r="G5" s="100" t="s">
        <v>126</v>
      </c>
      <c r="H5" s="101" t="s">
        <v>127</v>
      </c>
      <c r="I5" s="101" t="s">
        <v>130</v>
      </c>
      <c r="J5" s="101"/>
    </row>
    <row r="7" spans="1:10">
      <c r="A7" s="100" t="s">
        <v>131</v>
      </c>
      <c r="B7" s="102"/>
      <c r="C7" s="103" t="s">
        <v>132</v>
      </c>
      <c r="D7" s="104" t="s">
        <v>133</v>
      </c>
      <c r="E7" s="104"/>
      <c r="F7" s="100" t="s">
        <v>131</v>
      </c>
      <c r="G7" s="102"/>
      <c r="H7" s="103" t="s">
        <v>132</v>
      </c>
      <c r="I7" s="104" t="s">
        <v>133</v>
      </c>
    </row>
    <row r="8" spans="1:10">
      <c r="F8" s="100"/>
      <c r="G8" s="102"/>
      <c r="H8" s="103"/>
      <c r="I8" s="104"/>
    </row>
    <row r="9" spans="1:10">
      <c r="A9" s="100" t="s">
        <v>134</v>
      </c>
      <c r="F9" s="561" t="s">
        <v>135</v>
      </c>
      <c r="G9" s="561"/>
      <c r="H9" s="561"/>
      <c r="I9" s="561"/>
    </row>
    <row r="10" spans="1:10" ht="45" customHeight="1" thickBot="1">
      <c r="A10" s="562" t="s">
        <v>136</v>
      </c>
      <c r="B10" s="562"/>
      <c r="C10" s="562"/>
      <c r="D10" s="562"/>
      <c r="E10" s="105"/>
      <c r="F10" s="563" t="s">
        <v>137</v>
      </c>
      <c r="G10" s="563"/>
      <c r="H10" s="563"/>
      <c r="I10" s="563"/>
    </row>
    <row r="11" spans="1:10">
      <c r="A11" s="564" t="s">
        <v>138</v>
      </c>
      <c r="B11" s="564"/>
      <c r="C11" s="564"/>
      <c r="D11" s="564"/>
      <c r="E11" s="106"/>
      <c r="F11" s="107" t="s">
        <v>139</v>
      </c>
      <c r="G11" s="565" t="s">
        <v>140</v>
      </c>
      <c r="H11" s="566"/>
      <c r="I11" s="567" t="s">
        <v>141</v>
      </c>
    </row>
    <row r="12" spans="1:10" ht="38" thickBot="1">
      <c r="F12" s="108" t="s">
        <v>142</v>
      </c>
      <c r="G12" s="569" t="s">
        <v>143</v>
      </c>
      <c r="H12" s="570"/>
      <c r="I12" s="568"/>
    </row>
    <row r="13" spans="1:10">
      <c r="A13" s="107" t="s">
        <v>144</v>
      </c>
      <c r="B13" s="567" t="s">
        <v>145</v>
      </c>
      <c r="C13" s="567" t="s">
        <v>146</v>
      </c>
      <c r="D13" s="567" t="s">
        <v>147</v>
      </c>
      <c r="E13" s="107"/>
      <c r="F13" s="109"/>
      <c r="G13" s="574"/>
      <c r="H13" s="575"/>
      <c r="I13" s="110"/>
    </row>
    <row r="14" spans="1:10" ht="25.5" thickBot="1">
      <c r="A14" s="111" t="s">
        <v>148</v>
      </c>
      <c r="B14" s="573"/>
      <c r="C14" s="573"/>
      <c r="D14" s="573"/>
      <c r="E14" s="111"/>
      <c r="F14" s="112"/>
      <c r="G14" s="559"/>
      <c r="H14" s="560"/>
      <c r="I14" s="558" t="s">
        <v>149</v>
      </c>
    </row>
    <row r="15" spans="1:10" ht="37.5">
      <c r="A15" s="109"/>
      <c r="B15" s="113" t="s">
        <v>150</v>
      </c>
      <c r="C15" s="113"/>
      <c r="D15" s="113"/>
      <c r="E15" s="114"/>
      <c r="F15" s="112"/>
      <c r="G15" s="559"/>
      <c r="H15" s="560"/>
      <c r="I15" s="558"/>
    </row>
    <row r="16" spans="1:10" ht="13" thickBot="1">
      <c r="A16" s="112"/>
      <c r="B16" s="114"/>
      <c r="C16" s="114"/>
      <c r="D16" s="114"/>
      <c r="E16" s="114"/>
      <c r="F16" s="115"/>
      <c r="G16" s="571"/>
      <c r="H16" s="572"/>
      <c r="I16" s="115"/>
    </row>
    <row r="17" spans="1:9" ht="13" thickBot="1">
      <c r="A17" s="115"/>
      <c r="B17" s="116"/>
      <c r="C17" s="116"/>
      <c r="D17" s="117"/>
      <c r="E17" s="118"/>
      <c r="F17" s="109"/>
      <c r="G17" s="574"/>
      <c r="H17" s="575"/>
      <c r="I17" s="110"/>
    </row>
    <row r="18" spans="1:9" ht="37.5" customHeight="1">
      <c r="A18" s="109"/>
      <c r="B18" s="113" t="s">
        <v>150</v>
      </c>
      <c r="C18" s="113"/>
      <c r="D18" s="113"/>
      <c r="E18" s="114"/>
      <c r="F18" s="112"/>
      <c r="G18" s="559"/>
      <c r="H18" s="560"/>
      <c r="I18" s="558" t="s">
        <v>149</v>
      </c>
    </row>
    <row r="19" spans="1:9">
      <c r="A19" s="112"/>
      <c r="B19" s="114"/>
      <c r="C19" s="114"/>
      <c r="D19" s="114"/>
      <c r="E19" s="114"/>
      <c r="F19" s="112"/>
      <c r="G19" s="559"/>
      <c r="H19" s="560"/>
      <c r="I19" s="558"/>
    </row>
    <row r="20" spans="1:9" ht="13" thickBot="1">
      <c r="A20" s="119"/>
      <c r="B20" s="116"/>
      <c r="C20" s="117"/>
      <c r="D20" s="117"/>
      <c r="E20" s="117"/>
      <c r="F20" s="115"/>
      <c r="G20" s="571"/>
      <c r="H20" s="572"/>
      <c r="I20" s="115"/>
    </row>
    <row r="21" spans="1:9" ht="37.5">
      <c r="A21" s="109"/>
      <c r="B21" s="113" t="s">
        <v>150</v>
      </c>
      <c r="C21" s="113"/>
      <c r="D21" s="113"/>
      <c r="E21" s="113"/>
      <c r="F21" s="109"/>
      <c r="G21" s="574"/>
      <c r="H21" s="575"/>
      <c r="I21" s="110"/>
    </row>
    <row r="22" spans="1:9" ht="12.65" customHeight="1">
      <c r="A22" s="112"/>
      <c r="B22" s="114"/>
      <c r="C22" s="114"/>
      <c r="D22" s="114"/>
      <c r="E22" s="114"/>
      <c r="F22" s="112"/>
      <c r="G22" s="559"/>
      <c r="H22" s="560"/>
      <c r="I22" s="558" t="s">
        <v>149</v>
      </c>
    </row>
    <row r="23" spans="1:9" ht="40" customHeight="1" thickBot="1">
      <c r="A23" s="115"/>
      <c r="B23" s="116"/>
      <c r="C23" s="117"/>
      <c r="D23" s="117"/>
      <c r="E23" s="118"/>
      <c r="F23" s="112"/>
      <c r="G23" s="559"/>
      <c r="H23" s="560"/>
      <c r="I23" s="558"/>
    </row>
    <row r="24" spans="1:9" ht="13" thickBot="1">
      <c r="F24" s="115"/>
      <c r="G24" s="571"/>
      <c r="H24" s="572"/>
      <c r="I24" s="115"/>
    </row>
    <row r="26" spans="1:9">
      <c r="A26" s="104" t="s">
        <v>151</v>
      </c>
      <c r="C26" s="576" t="s">
        <v>152</v>
      </c>
      <c r="D26" s="576"/>
      <c r="E26" s="104"/>
      <c r="F26" s="120" t="s">
        <v>153</v>
      </c>
    </row>
    <row r="27" spans="1:9">
      <c r="A27" s="104" t="s">
        <v>154</v>
      </c>
      <c r="C27" s="576" t="s">
        <v>155</v>
      </c>
      <c r="D27" s="576"/>
      <c r="E27" s="104"/>
      <c r="F27" s="101"/>
    </row>
    <row r="28" spans="1:9">
      <c r="A28" s="96" t="s">
        <v>156</v>
      </c>
      <c r="C28" s="576" t="s">
        <v>157</v>
      </c>
      <c r="D28" s="576"/>
      <c r="E28" s="104"/>
      <c r="F28" s="101"/>
    </row>
    <row r="29" spans="1:9">
      <c r="A29" s="96" t="s">
        <v>158</v>
      </c>
      <c r="C29" s="576" t="s">
        <v>158</v>
      </c>
      <c r="D29" s="576"/>
      <c r="E29" s="104"/>
      <c r="F29" s="101"/>
    </row>
    <row r="30" spans="1:9">
      <c r="F30" s="120" t="s">
        <v>159</v>
      </c>
    </row>
    <row r="31" spans="1:9">
      <c r="F31" s="101"/>
    </row>
    <row r="32" spans="1:9">
      <c r="A32" s="576" t="s">
        <v>152</v>
      </c>
      <c r="B32" s="576"/>
      <c r="C32" s="576"/>
      <c r="D32" s="576"/>
      <c r="E32" s="104"/>
      <c r="F32" s="120" t="s">
        <v>160</v>
      </c>
    </row>
    <row r="33" spans="1:9">
      <c r="A33" s="576" t="s">
        <v>161</v>
      </c>
      <c r="B33" s="576"/>
      <c r="C33" s="576"/>
      <c r="D33" s="576"/>
      <c r="E33" s="104"/>
      <c r="F33" s="101"/>
    </row>
    <row r="34" spans="1:9">
      <c r="A34" s="576" t="s">
        <v>162</v>
      </c>
      <c r="B34" s="576"/>
      <c r="C34" s="576"/>
      <c r="D34" s="576"/>
      <c r="E34" s="104"/>
      <c r="F34" s="120" t="s">
        <v>163</v>
      </c>
    </row>
    <row r="35" spans="1:9">
      <c r="A35" s="576" t="s">
        <v>164</v>
      </c>
      <c r="B35" s="576"/>
      <c r="C35" s="576"/>
      <c r="D35" s="576"/>
      <c r="E35" s="104"/>
      <c r="F35" s="101"/>
    </row>
    <row r="36" spans="1:9">
      <c r="F36" s="120" t="s">
        <v>165</v>
      </c>
    </row>
    <row r="37" spans="1:9">
      <c r="F37" s="101"/>
    </row>
    <row r="39" spans="1:9">
      <c r="F39" s="104" t="s">
        <v>151</v>
      </c>
      <c r="H39" s="576" t="s">
        <v>152</v>
      </c>
      <c r="I39" s="576"/>
    </row>
    <row r="40" spans="1:9">
      <c r="F40" s="104" t="s">
        <v>166</v>
      </c>
      <c r="H40" s="576" t="s">
        <v>167</v>
      </c>
      <c r="I40" s="576"/>
    </row>
    <row r="41" spans="1:9">
      <c r="F41" s="96" t="s">
        <v>156</v>
      </c>
      <c r="H41" s="576" t="s">
        <v>168</v>
      </c>
      <c r="I41" s="576"/>
    </row>
    <row r="42" spans="1:9">
      <c r="F42" s="96" t="s">
        <v>164</v>
      </c>
      <c r="H42" s="576" t="s">
        <v>164</v>
      </c>
      <c r="I42" s="576"/>
    </row>
    <row r="45" spans="1:9">
      <c r="F45" s="576" t="s">
        <v>152</v>
      </c>
      <c r="G45" s="576"/>
      <c r="H45" s="576"/>
      <c r="I45" s="576"/>
    </row>
    <row r="46" spans="1:9">
      <c r="F46" s="576" t="s">
        <v>161</v>
      </c>
      <c r="G46" s="576"/>
      <c r="H46" s="576"/>
      <c r="I46" s="576"/>
    </row>
    <row r="47" spans="1:9">
      <c r="F47" s="576" t="s">
        <v>162</v>
      </c>
      <c r="G47" s="576"/>
      <c r="H47" s="576"/>
      <c r="I47" s="576"/>
    </row>
    <row r="48" spans="1:9">
      <c r="F48" s="576" t="s">
        <v>158</v>
      </c>
      <c r="G48" s="576"/>
      <c r="H48" s="576"/>
      <c r="I48" s="576"/>
    </row>
  </sheetData>
  <mergeCells count="47">
    <mergeCell ref="F46:I46"/>
    <mergeCell ref="F47:I47"/>
    <mergeCell ref="F48:I48"/>
    <mergeCell ref="A35:D35"/>
    <mergeCell ref="H39:I39"/>
    <mergeCell ref="H40:I40"/>
    <mergeCell ref="H41:I41"/>
    <mergeCell ref="H42:I42"/>
    <mergeCell ref="F45:I45"/>
    <mergeCell ref="I18:I19"/>
    <mergeCell ref="G19:H19"/>
    <mergeCell ref="A34:D34"/>
    <mergeCell ref="G21:H21"/>
    <mergeCell ref="G22:H22"/>
    <mergeCell ref="I22:I23"/>
    <mergeCell ref="G23:H23"/>
    <mergeCell ref="G24:H24"/>
    <mergeCell ref="C26:D26"/>
    <mergeCell ref="C27:D27"/>
    <mergeCell ref="C28:D28"/>
    <mergeCell ref="C29:D29"/>
    <mergeCell ref="A32:D32"/>
    <mergeCell ref="A33:D33"/>
    <mergeCell ref="G20:H20"/>
    <mergeCell ref="B13:B14"/>
    <mergeCell ref="C13:C14"/>
    <mergeCell ref="D13:D14"/>
    <mergeCell ref="G13:H13"/>
    <mergeCell ref="G14:H14"/>
    <mergeCell ref="G16:H16"/>
    <mergeCell ref="G17:H17"/>
    <mergeCell ref="G18:H18"/>
    <mergeCell ref="I14:I15"/>
    <mergeCell ref="G15:H15"/>
    <mergeCell ref="F9:I9"/>
    <mergeCell ref="A10:D10"/>
    <mergeCell ref="F10:I10"/>
    <mergeCell ref="A11:D11"/>
    <mergeCell ref="G11:H11"/>
    <mergeCell ref="I11:I12"/>
    <mergeCell ref="G12:H12"/>
    <mergeCell ref="A1:D1"/>
    <mergeCell ref="F1:I1"/>
    <mergeCell ref="A2:D2"/>
    <mergeCell ref="F2:I2"/>
    <mergeCell ref="A3:D3"/>
    <mergeCell ref="F3:I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7ABCB-5A84-4CE0-81B5-0E3CAA2265FE}">
  <dimension ref="A1:H123"/>
  <sheetViews>
    <sheetView zoomScale="80" zoomScaleNormal="80" workbookViewId="0">
      <pane ySplit="450" activePane="bottomLeft"/>
      <selection pane="bottomLeft" activeCell="B7" sqref="B7"/>
    </sheetView>
  </sheetViews>
  <sheetFormatPr defaultColWidth="9" defaultRowHeight="14"/>
  <cols>
    <col min="1" max="1" width="3.25" style="10" customWidth="1"/>
    <col min="2" max="2" width="37.25" style="10" customWidth="1"/>
    <col min="3" max="3" width="7" style="52" bestFit="1" customWidth="1"/>
    <col min="4" max="4" width="11.33203125" style="61" customWidth="1"/>
    <col min="5" max="5" width="57.25" style="10" customWidth="1"/>
    <col min="6" max="6" width="9.25" style="53" bestFit="1" customWidth="1"/>
    <col min="7" max="7" width="12.75" style="10" bestFit="1" customWidth="1"/>
    <col min="8" max="8" width="76.58203125" style="54" customWidth="1"/>
    <col min="9" max="16384" width="9" style="10"/>
  </cols>
  <sheetData>
    <row r="1" spans="1:8" s="4" customFormat="1">
      <c r="A1" s="2"/>
      <c r="B1" s="2" t="s">
        <v>0</v>
      </c>
      <c r="C1" s="318" t="s">
        <v>1</v>
      </c>
      <c r="D1" s="318"/>
      <c r="E1" s="318"/>
      <c r="F1" s="318"/>
      <c r="G1" s="2" t="s">
        <v>2</v>
      </c>
      <c r="H1" s="3" t="s">
        <v>3</v>
      </c>
    </row>
    <row r="2" spans="1:8" ht="14.5" thickBot="1">
      <c r="A2" s="5" t="s">
        <v>4</v>
      </c>
      <c r="B2" s="5"/>
      <c r="C2" s="6"/>
      <c r="D2" s="56"/>
      <c r="E2" s="7"/>
      <c r="F2" s="8"/>
      <c r="G2" s="7"/>
      <c r="H2" s="314" t="s">
        <v>485</v>
      </c>
    </row>
    <row r="3" spans="1:8" ht="42">
      <c r="A3" s="11">
        <v>1</v>
      </c>
      <c r="B3" s="12" t="s">
        <v>5</v>
      </c>
      <c r="C3" s="13" t="s">
        <v>6</v>
      </c>
      <c r="D3" s="57" t="s">
        <v>54</v>
      </c>
      <c r="E3" s="55" t="s">
        <v>486</v>
      </c>
      <c r="F3" s="14" t="s">
        <v>7</v>
      </c>
      <c r="G3" s="305" t="s">
        <v>488</v>
      </c>
      <c r="H3" s="328" t="s">
        <v>8</v>
      </c>
    </row>
    <row r="4" spans="1:8" ht="28">
      <c r="A4" s="16"/>
      <c r="B4" s="17"/>
      <c r="C4" s="18"/>
      <c r="D4" s="63" t="s">
        <v>55</v>
      </c>
      <c r="E4" s="64" t="s">
        <v>109</v>
      </c>
      <c r="F4" s="68" t="s">
        <v>62</v>
      </c>
      <c r="G4" s="303">
        <v>8.5</v>
      </c>
      <c r="H4" s="329"/>
    </row>
    <row r="5" spans="1:8" ht="18.5" customHeight="1">
      <c r="A5" s="16"/>
      <c r="B5" s="17"/>
      <c r="C5" s="18"/>
      <c r="D5" s="62" t="s">
        <v>56</v>
      </c>
      <c r="E5" s="65" t="s">
        <v>110</v>
      </c>
      <c r="F5" s="66" t="s">
        <v>30</v>
      </c>
      <c r="G5" s="296"/>
      <c r="H5" s="329"/>
    </row>
    <row r="6" spans="1:8">
      <c r="A6" s="16"/>
      <c r="B6" s="17"/>
      <c r="C6" s="18"/>
      <c r="D6" s="62" t="s">
        <v>57</v>
      </c>
      <c r="E6" s="65" t="s">
        <v>111</v>
      </c>
      <c r="F6" s="66" t="s">
        <v>23</v>
      </c>
      <c r="G6" s="296"/>
      <c r="H6" s="329"/>
    </row>
    <row r="7" spans="1:8" ht="82.5" customHeight="1" thickBot="1">
      <c r="A7" s="16"/>
      <c r="B7" s="17"/>
      <c r="C7" s="18"/>
      <c r="D7" s="62" t="s">
        <v>58</v>
      </c>
      <c r="E7" s="65" t="s">
        <v>112</v>
      </c>
      <c r="F7" s="66" t="s">
        <v>25</v>
      </c>
      <c r="G7" s="296"/>
      <c r="H7" s="329"/>
    </row>
    <row r="8" spans="1:8" ht="28">
      <c r="A8" s="16"/>
      <c r="B8" s="17"/>
      <c r="C8" s="18" t="s">
        <v>9</v>
      </c>
      <c r="D8" s="58" t="s">
        <v>35</v>
      </c>
      <c r="E8" s="20" t="s">
        <v>59</v>
      </c>
      <c r="F8" s="14" t="s">
        <v>60</v>
      </c>
      <c r="G8" s="308" t="s">
        <v>487</v>
      </c>
      <c r="H8" s="330" t="s">
        <v>10</v>
      </c>
    </row>
    <row r="9" spans="1:8" ht="28">
      <c r="A9" s="16"/>
      <c r="B9" s="17"/>
      <c r="C9" s="18"/>
      <c r="D9" s="67" t="s">
        <v>28</v>
      </c>
      <c r="E9" s="64" t="s">
        <v>61</v>
      </c>
      <c r="F9" s="68" t="s">
        <v>63</v>
      </c>
      <c r="G9" s="296"/>
      <c r="H9" s="331"/>
    </row>
    <row r="10" spans="1:8" ht="49.5" customHeight="1">
      <c r="A10" s="16"/>
      <c r="B10" s="17"/>
      <c r="C10" s="18"/>
      <c r="D10" s="62" t="s">
        <v>64</v>
      </c>
      <c r="E10" s="20" t="s">
        <v>65</v>
      </c>
      <c r="F10" s="21" t="s">
        <v>16</v>
      </c>
      <c r="G10" s="296"/>
      <c r="H10" s="331"/>
    </row>
    <row r="11" spans="1:8" ht="14.5" thickBot="1">
      <c r="A11" s="23"/>
      <c r="B11" s="24"/>
      <c r="C11" s="25"/>
      <c r="D11" s="59"/>
      <c r="E11" s="24"/>
      <c r="F11" s="26"/>
      <c r="G11" s="297"/>
      <c r="H11" s="332"/>
    </row>
    <row r="12" spans="1:8" ht="86.15" customHeight="1">
      <c r="A12" s="69">
        <v>2</v>
      </c>
      <c r="B12" s="70" t="s">
        <v>11</v>
      </c>
      <c r="C12" s="71" t="s">
        <v>6</v>
      </c>
      <c r="D12" s="72" t="s">
        <v>54</v>
      </c>
      <c r="E12" s="73" t="s">
        <v>66</v>
      </c>
      <c r="F12" s="74" t="s">
        <v>67</v>
      </c>
      <c r="G12" s="313" t="s">
        <v>496</v>
      </c>
      <c r="H12" s="312" t="s">
        <v>12</v>
      </c>
    </row>
    <row r="13" spans="1:8" ht="61" customHeight="1">
      <c r="A13" s="16"/>
      <c r="B13" s="17"/>
      <c r="C13" s="18"/>
      <c r="D13" s="63"/>
      <c r="E13" s="76" t="s">
        <v>68</v>
      </c>
      <c r="F13" s="21" t="s">
        <v>69</v>
      </c>
      <c r="G13" s="311" t="s">
        <v>495</v>
      </c>
      <c r="H13" s="77"/>
    </row>
    <row r="14" spans="1:8" ht="45.65" customHeight="1">
      <c r="A14" s="16"/>
      <c r="B14" s="17"/>
      <c r="C14" s="18"/>
      <c r="D14" s="63" t="s">
        <v>55</v>
      </c>
      <c r="E14" s="29" t="s">
        <v>13</v>
      </c>
      <c r="F14" s="78" t="s">
        <v>14</v>
      </c>
      <c r="G14" s="303">
        <v>8.4</v>
      </c>
      <c r="H14" s="30"/>
    </row>
    <row r="15" spans="1:8" ht="56.5" thickBot="1">
      <c r="A15" s="16"/>
      <c r="B15" s="17"/>
      <c r="C15" s="18"/>
      <c r="D15" s="62" t="s">
        <v>70</v>
      </c>
      <c r="E15" s="20" t="s">
        <v>15</v>
      </c>
      <c r="F15" s="21" t="s">
        <v>16</v>
      </c>
      <c r="G15" s="296"/>
      <c r="H15" s="310" t="s">
        <v>17</v>
      </c>
    </row>
    <row r="16" spans="1:8" ht="59.5" customHeight="1">
      <c r="A16" s="16"/>
      <c r="B16" s="17"/>
      <c r="C16" s="18" t="s">
        <v>9</v>
      </c>
      <c r="D16" s="62" t="s">
        <v>71</v>
      </c>
      <c r="E16" s="62" t="s">
        <v>72</v>
      </c>
      <c r="F16" s="14" t="s">
        <v>73</v>
      </c>
      <c r="G16" s="311" t="s">
        <v>490</v>
      </c>
      <c r="H16" s="79"/>
    </row>
    <row r="17" spans="1:8" ht="42">
      <c r="A17" s="16"/>
      <c r="B17" s="17"/>
      <c r="C17" s="18"/>
      <c r="D17" s="62" t="s">
        <v>74</v>
      </c>
      <c r="E17" s="62" t="s">
        <v>75</v>
      </c>
      <c r="F17" s="21" t="s">
        <v>76</v>
      </c>
      <c r="G17" s="311" t="s">
        <v>494</v>
      </c>
      <c r="H17" s="79"/>
    </row>
    <row r="18" spans="1:8" ht="45" customHeight="1">
      <c r="A18" s="16"/>
      <c r="B18" s="17"/>
      <c r="C18" s="18"/>
      <c r="D18" s="293" t="s">
        <v>77</v>
      </c>
      <c r="E18" s="62" t="s">
        <v>78</v>
      </c>
      <c r="F18" s="21" t="s">
        <v>81</v>
      </c>
      <c r="G18" s="296"/>
      <c r="H18" s="79"/>
    </row>
    <row r="19" spans="1:8" ht="28">
      <c r="A19" s="16"/>
      <c r="B19" s="17"/>
      <c r="C19" s="18"/>
      <c r="D19" s="62" t="s">
        <v>79</v>
      </c>
      <c r="E19" s="32" t="s">
        <v>80</v>
      </c>
      <c r="F19" s="21" t="s">
        <v>81</v>
      </c>
      <c r="G19" s="296"/>
      <c r="H19" s="79"/>
    </row>
    <row r="20" spans="1:8">
      <c r="A20" s="16"/>
      <c r="B20" s="17"/>
      <c r="C20" s="18"/>
      <c r="D20" s="62" t="s">
        <v>35</v>
      </c>
      <c r="E20" s="32" t="s">
        <v>82</v>
      </c>
      <c r="F20" s="21"/>
      <c r="G20" s="296"/>
      <c r="H20" s="333" t="s">
        <v>12</v>
      </c>
    </row>
    <row r="21" spans="1:8" ht="28">
      <c r="A21" s="16"/>
      <c r="B21" s="17"/>
      <c r="C21" s="18"/>
      <c r="D21" s="63" t="s">
        <v>83</v>
      </c>
      <c r="E21" s="80" t="s">
        <v>84</v>
      </c>
      <c r="F21" s="81" t="s">
        <v>85</v>
      </c>
      <c r="G21" s="303">
        <v>9</v>
      </c>
      <c r="H21" s="329"/>
    </row>
    <row r="22" spans="1:8" ht="42">
      <c r="A22" s="16"/>
      <c r="B22" s="17"/>
      <c r="C22" s="18"/>
      <c r="D22" s="58" t="s">
        <v>28</v>
      </c>
      <c r="E22" s="65" t="s">
        <v>18</v>
      </c>
      <c r="F22" s="66" t="s">
        <v>19</v>
      </c>
      <c r="G22" s="296"/>
      <c r="H22" s="329"/>
    </row>
    <row r="23" spans="1:8" ht="42">
      <c r="A23" s="16"/>
      <c r="B23" s="17"/>
      <c r="C23" s="18"/>
      <c r="D23" s="58" t="s">
        <v>29</v>
      </c>
      <c r="E23" s="20" t="s">
        <v>20</v>
      </c>
      <c r="F23" s="21" t="s">
        <v>21</v>
      </c>
      <c r="G23" s="296"/>
      <c r="H23" s="329"/>
    </row>
    <row r="24" spans="1:8">
      <c r="A24" s="33"/>
      <c r="B24" s="7"/>
      <c r="C24" s="6"/>
      <c r="D24" s="56" t="s">
        <v>31</v>
      </c>
      <c r="E24" s="20" t="s">
        <v>22</v>
      </c>
      <c r="F24" s="21" t="s">
        <v>23</v>
      </c>
      <c r="G24" s="298"/>
      <c r="H24" s="329"/>
    </row>
    <row r="25" spans="1:8" ht="14.5" thickBot="1">
      <c r="A25" s="23"/>
      <c r="B25" s="24"/>
      <c r="C25" s="25"/>
      <c r="D25" s="59" t="s">
        <v>32</v>
      </c>
      <c r="E25" s="20" t="s">
        <v>24</v>
      </c>
      <c r="F25" s="21" t="s">
        <v>25</v>
      </c>
      <c r="G25" s="297"/>
      <c r="H25" s="334"/>
    </row>
    <row r="26" spans="1:8">
      <c r="A26" s="11">
        <v>3</v>
      </c>
      <c r="B26" s="12" t="s">
        <v>26</v>
      </c>
      <c r="C26" s="13"/>
      <c r="D26" s="57"/>
      <c r="E26" s="12"/>
      <c r="F26" s="35"/>
      <c r="G26" s="299"/>
      <c r="H26" s="315"/>
    </row>
    <row r="27" spans="1:8" ht="42">
      <c r="A27" s="16"/>
      <c r="B27" s="20" t="s">
        <v>27</v>
      </c>
      <c r="C27" s="18" t="s">
        <v>6</v>
      </c>
      <c r="D27" s="58" t="s">
        <v>54</v>
      </c>
      <c r="E27" s="20" t="s">
        <v>86</v>
      </c>
      <c r="F27" s="21" t="s">
        <v>7</v>
      </c>
      <c r="G27" s="296"/>
      <c r="H27" s="316"/>
    </row>
    <row r="28" spans="1:8" ht="28">
      <c r="A28" s="16"/>
      <c r="B28" s="36"/>
      <c r="C28" s="18"/>
      <c r="D28" s="63" t="s">
        <v>55</v>
      </c>
      <c r="E28" s="64" t="s">
        <v>91</v>
      </c>
      <c r="F28" s="68" t="s">
        <v>62</v>
      </c>
      <c r="G28" s="296"/>
      <c r="H28" s="316"/>
    </row>
    <row r="29" spans="1:8">
      <c r="A29" s="16"/>
      <c r="B29" s="36"/>
      <c r="C29" s="18"/>
      <c r="D29" s="58" t="s">
        <v>56</v>
      </c>
      <c r="E29" s="17" t="s">
        <v>87</v>
      </c>
      <c r="F29" s="37" t="s">
        <v>30</v>
      </c>
      <c r="G29" s="296"/>
      <c r="H29" s="316"/>
    </row>
    <row r="30" spans="1:8">
      <c r="A30" s="16"/>
      <c r="B30" s="36"/>
      <c r="C30" s="18"/>
      <c r="D30" s="58" t="s">
        <v>57</v>
      </c>
      <c r="E30" s="17" t="s">
        <v>88</v>
      </c>
      <c r="F30" s="37" t="s">
        <v>23</v>
      </c>
      <c r="G30" s="296"/>
      <c r="H30" s="316"/>
    </row>
    <row r="31" spans="1:8">
      <c r="A31" s="16"/>
      <c r="B31" s="36"/>
      <c r="C31" s="18"/>
      <c r="D31" s="58" t="s">
        <v>58</v>
      </c>
      <c r="E31" s="17" t="s">
        <v>89</v>
      </c>
      <c r="F31" s="37" t="s">
        <v>33</v>
      </c>
      <c r="G31" s="296"/>
      <c r="H31" s="316"/>
    </row>
    <row r="32" spans="1:8" ht="28">
      <c r="A32" s="16"/>
      <c r="B32" s="17"/>
      <c r="C32" s="18" t="s">
        <v>9</v>
      </c>
      <c r="D32" s="58" t="s">
        <v>35</v>
      </c>
      <c r="E32" s="20" t="s">
        <v>90</v>
      </c>
      <c r="F32" s="21" t="s">
        <v>34</v>
      </c>
      <c r="G32" s="296"/>
      <c r="H32" s="316"/>
    </row>
    <row r="33" spans="1:8" ht="28">
      <c r="A33" s="16"/>
      <c r="B33" s="36"/>
      <c r="C33" s="18"/>
      <c r="D33" s="67" t="s">
        <v>28</v>
      </c>
      <c r="E33" s="80" t="s">
        <v>92</v>
      </c>
      <c r="F33" s="68" t="s">
        <v>96</v>
      </c>
      <c r="G33" s="296"/>
      <c r="H33" s="316"/>
    </row>
    <row r="34" spans="1:8">
      <c r="A34" s="16"/>
      <c r="B34" s="36"/>
      <c r="C34" s="18"/>
      <c r="D34" s="58" t="s">
        <v>29</v>
      </c>
      <c r="E34" s="17" t="s">
        <v>93</v>
      </c>
      <c r="F34" s="37" t="s">
        <v>30</v>
      </c>
      <c r="G34" s="296"/>
      <c r="H34" s="316"/>
    </row>
    <row r="35" spans="1:8">
      <c r="A35" s="16"/>
      <c r="B35" s="36"/>
      <c r="C35" s="18"/>
      <c r="D35" s="58" t="s">
        <v>31</v>
      </c>
      <c r="E35" s="17" t="s">
        <v>94</v>
      </c>
      <c r="F35" s="37" t="s">
        <v>36</v>
      </c>
      <c r="G35" s="296"/>
      <c r="H35" s="316"/>
    </row>
    <row r="36" spans="1:8">
      <c r="A36" s="16"/>
      <c r="B36" s="36"/>
      <c r="C36" s="18"/>
      <c r="D36" s="58" t="s">
        <v>32</v>
      </c>
      <c r="E36" s="17" t="s">
        <v>95</v>
      </c>
      <c r="F36" s="37" t="s">
        <v>33</v>
      </c>
      <c r="G36" s="296"/>
      <c r="H36" s="316"/>
    </row>
    <row r="37" spans="1:8">
      <c r="A37" s="16"/>
      <c r="B37" s="17"/>
      <c r="C37" s="18"/>
      <c r="D37" s="58"/>
      <c r="E37" s="17"/>
      <c r="F37" s="37"/>
      <c r="G37" s="296"/>
      <c r="H37" s="326"/>
    </row>
    <row r="38" spans="1:8" ht="42">
      <c r="A38" s="16"/>
      <c r="B38" s="17" t="s">
        <v>37</v>
      </c>
      <c r="C38" s="18" t="s">
        <v>6</v>
      </c>
      <c r="D38" s="58" t="s">
        <v>54</v>
      </c>
      <c r="E38" s="20" t="s">
        <v>86</v>
      </c>
      <c r="F38" s="21" t="s">
        <v>7</v>
      </c>
      <c r="G38" s="309" t="s">
        <v>484</v>
      </c>
      <c r="H38" s="335" t="s">
        <v>38</v>
      </c>
    </row>
    <row r="39" spans="1:8" ht="28">
      <c r="A39" s="16"/>
      <c r="B39" s="36"/>
      <c r="C39" s="18"/>
      <c r="D39" s="63" t="s">
        <v>55</v>
      </c>
      <c r="E39" s="64" t="s">
        <v>91</v>
      </c>
      <c r="F39" s="68" t="s">
        <v>62</v>
      </c>
      <c r="G39" s="303">
        <v>8.5</v>
      </c>
      <c r="H39" s="329"/>
    </row>
    <row r="40" spans="1:8">
      <c r="A40" s="16"/>
      <c r="B40" s="36"/>
      <c r="C40" s="18"/>
      <c r="D40" s="58" t="s">
        <v>56</v>
      </c>
      <c r="E40" s="17" t="s">
        <v>87</v>
      </c>
      <c r="F40" s="37" t="s">
        <v>30</v>
      </c>
      <c r="G40" s="296"/>
      <c r="H40" s="329"/>
    </row>
    <row r="41" spans="1:8">
      <c r="A41" s="16"/>
      <c r="B41" s="36"/>
      <c r="C41" s="18"/>
      <c r="D41" s="58" t="s">
        <v>57</v>
      </c>
      <c r="E41" s="17" t="s">
        <v>88</v>
      </c>
      <c r="F41" s="37" t="s">
        <v>23</v>
      </c>
      <c r="G41" s="296"/>
      <c r="H41" s="329"/>
    </row>
    <row r="42" spans="1:8">
      <c r="A42" s="16"/>
      <c r="B42" s="36"/>
      <c r="C42" s="18"/>
      <c r="D42" s="58" t="s">
        <v>58</v>
      </c>
      <c r="E42" s="17" t="s">
        <v>89</v>
      </c>
      <c r="F42" s="37" t="s">
        <v>33</v>
      </c>
      <c r="G42" s="296"/>
      <c r="H42" s="329"/>
    </row>
    <row r="43" spans="1:8" ht="28">
      <c r="A43" s="16"/>
      <c r="B43" s="17"/>
      <c r="C43" s="18" t="s">
        <v>9</v>
      </c>
      <c r="D43" s="58" t="s">
        <v>35</v>
      </c>
      <c r="E43" s="20" t="s">
        <v>90</v>
      </c>
      <c r="F43" s="21" t="s">
        <v>34</v>
      </c>
      <c r="G43" s="308" t="s">
        <v>489</v>
      </c>
      <c r="H43" s="329"/>
    </row>
    <row r="44" spans="1:8" ht="28">
      <c r="A44" s="16"/>
      <c r="B44" s="36"/>
      <c r="C44" s="18"/>
      <c r="D44" s="67" t="s">
        <v>28</v>
      </c>
      <c r="E44" s="80" t="s">
        <v>92</v>
      </c>
      <c r="F44" s="68" t="s">
        <v>96</v>
      </c>
      <c r="G44" s="300"/>
      <c r="H44" s="329"/>
    </row>
    <row r="45" spans="1:8">
      <c r="A45" s="16"/>
      <c r="B45" s="36"/>
      <c r="C45" s="18"/>
      <c r="D45" s="58" t="s">
        <v>29</v>
      </c>
      <c r="E45" s="17" t="s">
        <v>93</v>
      </c>
      <c r="F45" s="37" t="s">
        <v>30</v>
      </c>
      <c r="G45" s="296"/>
      <c r="H45" s="329"/>
    </row>
    <row r="46" spans="1:8">
      <c r="A46" s="16"/>
      <c r="B46" s="36"/>
      <c r="C46" s="18"/>
      <c r="D46" s="58" t="s">
        <v>31</v>
      </c>
      <c r="E46" s="17" t="s">
        <v>94</v>
      </c>
      <c r="F46" s="37" t="s">
        <v>36</v>
      </c>
      <c r="G46" s="296"/>
      <c r="H46" s="329"/>
    </row>
    <row r="47" spans="1:8">
      <c r="A47" s="16"/>
      <c r="B47" s="36"/>
      <c r="C47" s="18"/>
      <c r="D47" s="58" t="s">
        <v>32</v>
      </c>
      <c r="E47" s="17" t="s">
        <v>95</v>
      </c>
      <c r="F47" s="37" t="s">
        <v>33</v>
      </c>
      <c r="G47" s="296"/>
      <c r="H47" s="329"/>
    </row>
    <row r="48" spans="1:8" ht="14.5" thickBot="1">
      <c r="A48" s="23"/>
      <c r="B48" s="24"/>
      <c r="C48" s="25"/>
      <c r="D48" s="59"/>
      <c r="E48" s="24"/>
      <c r="F48" s="38"/>
      <c r="G48" s="297"/>
      <c r="H48" s="334"/>
    </row>
    <row r="49" spans="1:8" ht="75.5" customHeight="1">
      <c r="A49" s="11">
        <v>4</v>
      </c>
      <c r="B49" s="12" t="s">
        <v>39</v>
      </c>
      <c r="C49" s="87" t="s">
        <v>103</v>
      </c>
      <c r="D49" s="57" t="s">
        <v>54</v>
      </c>
      <c r="E49" s="88" t="s">
        <v>105</v>
      </c>
      <c r="F49" s="21" t="s">
        <v>106</v>
      </c>
      <c r="G49" s="299"/>
      <c r="H49" s="315"/>
    </row>
    <row r="50" spans="1:8" s="86" customFormat="1" ht="47.5" customHeight="1">
      <c r="A50" s="82"/>
      <c r="B50" s="83"/>
      <c r="C50" s="84"/>
      <c r="D50" s="63" t="s">
        <v>55</v>
      </c>
      <c r="E50" s="32" t="s">
        <v>102</v>
      </c>
      <c r="F50" s="68" t="s">
        <v>121</v>
      </c>
      <c r="G50" s="301"/>
      <c r="H50" s="316"/>
    </row>
    <row r="51" spans="1:8" ht="28">
      <c r="A51" s="16"/>
      <c r="B51" s="36"/>
      <c r="C51" s="18"/>
      <c r="D51" s="58" t="s">
        <v>56</v>
      </c>
      <c r="E51" s="20" t="s">
        <v>98</v>
      </c>
      <c r="F51" s="21" t="s">
        <v>100</v>
      </c>
      <c r="G51" s="296"/>
      <c r="H51" s="316"/>
    </row>
    <row r="52" spans="1:8" ht="28">
      <c r="A52" s="16"/>
      <c r="B52" s="36"/>
      <c r="C52" s="18"/>
      <c r="D52" s="58" t="s">
        <v>57</v>
      </c>
      <c r="E52" s="20" t="s">
        <v>99</v>
      </c>
      <c r="F52" s="21" t="s">
        <v>101</v>
      </c>
      <c r="G52" s="296"/>
      <c r="H52" s="316"/>
    </row>
    <row r="53" spans="1:8">
      <c r="A53" s="16"/>
      <c r="B53" s="36"/>
      <c r="C53" s="18"/>
      <c r="D53" s="58" t="s">
        <v>58</v>
      </c>
      <c r="E53" s="17" t="s">
        <v>97</v>
      </c>
      <c r="F53" s="37" t="s">
        <v>49</v>
      </c>
      <c r="G53" s="296"/>
      <c r="H53" s="316"/>
    </row>
    <row r="54" spans="1:8" ht="14.5" thickBot="1">
      <c r="A54" s="23"/>
      <c r="B54" s="24"/>
      <c r="C54" s="25"/>
      <c r="D54" s="59"/>
      <c r="E54" s="24"/>
      <c r="F54" s="38"/>
      <c r="G54" s="297"/>
      <c r="H54" s="317"/>
    </row>
    <row r="55" spans="1:8" ht="76.5" customHeight="1">
      <c r="A55" s="11">
        <v>5</v>
      </c>
      <c r="B55" s="12" t="s">
        <v>40</v>
      </c>
      <c r="C55" s="87" t="s">
        <v>103</v>
      </c>
      <c r="D55" s="57" t="s">
        <v>54</v>
      </c>
      <c r="E55" s="88" t="s">
        <v>105</v>
      </c>
      <c r="F55" s="21" t="s">
        <v>106</v>
      </c>
      <c r="G55" s="299"/>
      <c r="H55" s="315"/>
    </row>
    <row r="56" spans="1:8" ht="48" customHeight="1">
      <c r="A56" s="16"/>
      <c r="B56" s="36"/>
      <c r="C56" s="84"/>
      <c r="D56" s="63" t="s">
        <v>55</v>
      </c>
      <c r="E56" s="32" t="s">
        <v>102</v>
      </c>
      <c r="F56" s="68" t="s">
        <v>121</v>
      </c>
      <c r="G56" s="296" t="s">
        <v>104</v>
      </c>
      <c r="H56" s="316"/>
    </row>
    <row r="57" spans="1:8" ht="28">
      <c r="A57" s="16"/>
      <c r="B57" s="17"/>
      <c r="C57" s="18"/>
      <c r="D57" s="58" t="s">
        <v>56</v>
      </c>
      <c r="E57" s="20" t="s">
        <v>98</v>
      </c>
      <c r="F57" s="21" t="s">
        <v>100</v>
      </c>
      <c r="G57" s="296"/>
      <c r="H57" s="316"/>
    </row>
    <row r="58" spans="1:8" ht="28">
      <c r="A58" s="16"/>
      <c r="B58" s="36"/>
      <c r="C58" s="18"/>
      <c r="D58" s="58" t="s">
        <v>57</v>
      </c>
      <c r="E58" s="20" t="s">
        <v>99</v>
      </c>
      <c r="F58" s="21" t="s">
        <v>101</v>
      </c>
      <c r="G58" s="296"/>
      <c r="H58" s="316"/>
    </row>
    <row r="59" spans="1:8">
      <c r="A59" s="16"/>
      <c r="B59" s="36"/>
      <c r="C59" s="18"/>
      <c r="D59" s="58" t="s">
        <v>58</v>
      </c>
      <c r="E59" s="17" t="s">
        <v>97</v>
      </c>
      <c r="F59" s="37" t="s">
        <v>49</v>
      </c>
      <c r="G59" s="296"/>
      <c r="H59" s="316"/>
    </row>
    <row r="60" spans="1:8" ht="14.5" thickBot="1">
      <c r="A60" s="23"/>
      <c r="B60" s="24"/>
      <c r="C60" s="25"/>
      <c r="D60" s="59"/>
      <c r="E60" s="24"/>
      <c r="F60" s="38"/>
      <c r="G60" s="297"/>
      <c r="H60" s="317"/>
    </row>
    <row r="61" spans="1:8" ht="14.5" thickBot="1">
      <c r="A61" s="39">
        <v>6</v>
      </c>
      <c r="B61" s="39" t="s">
        <v>41</v>
      </c>
      <c r="C61" s="40"/>
      <c r="D61" s="60"/>
      <c r="E61" s="39"/>
      <c r="F61" s="39"/>
      <c r="G61" s="302"/>
      <c r="H61" s="42"/>
    </row>
    <row r="62" spans="1:8" ht="42">
      <c r="A62" s="11"/>
      <c r="B62" s="43" t="s">
        <v>42</v>
      </c>
      <c r="C62" s="18" t="s">
        <v>6</v>
      </c>
      <c r="D62" s="58" t="s">
        <v>54</v>
      </c>
      <c r="E62" s="20" t="s">
        <v>86</v>
      </c>
      <c r="F62" s="21" t="s">
        <v>7</v>
      </c>
      <c r="G62" s="299"/>
      <c r="H62" s="44"/>
    </row>
    <row r="63" spans="1:8" ht="28">
      <c r="A63" s="16"/>
      <c r="B63" s="36"/>
      <c r="C63" s="18"/>
      <c r="D63" s="63" t="s">
        <v>55</v>
      </c>
      <c r="E63" s="64" t="s">
        <v>91</v>
      </c>
      <c r="F63" s="68" t="s">
        <v>62</v>
      </c>
      <c r="G63" s="296"/>
      <c r="H63" s="45"/>
    </row>
    <row r="64" spans="1:8">
      <c r="A64" s="16"/>
      <c r="B64" s="46"/>
      <c r="C64" s="18"/>
      <c r="D64" s="58" t="s">
        <v>56</v>
      </c>
      <c r="E64" s="17" t="s">
        <v>87</v>
      </c>
      <c r="F64" s="37" t="s">
        <v>30</v>
      </c>
      <c r="G64" s="296"/>
      <c r="H64" s="45"/>
    </row>
    <row r="65" spans="1:8">
      <c r="A65" s="16"/>
      <c r="B65" s="36"/>
      <c r="C65" s="18"/>
      <c r="D65" s="58" t="s">
        <v>57</v>
      </c>
      <c r="E65" s="17" t="s">
        <v>88</v>
      </c>
      <c r="F65" s="37" t="s">
        <v>23</v>
      </c>
      <c r="G65" s="296"/>
      <c r="H65" s="47"/>
    </row>
    <row r="66" spans="1:8">
      <c r="A66" s="16"/>
      <c r="B66" s="36"/>
      <c r="C66" s="18"/>
      <c r="D66" s="58" t="s">
        <v>58</v>
      </c>
      <c r="E66" s="17" t="s">
        <v>89</v>
      </c>
      <c r="F66" s="37" t="s">
        <v>33</v>
      </c>
      <c r="G66" s="296"/>
      <c r="H66" s="47"/>
    </row>
    <row r="67" spans="1:8" ht="28">
      <c r="A67" s="16"/>
      <c r="B67" s="36"/>
      <c r="C67" s="18" t="s">
        <v>9</v>
      </c>
      <c r="D67" s="58" t="s">
        <v>35</v>
      </c>
      <c r="E67" s="20" t="s">
        <v>90</v>
      </c>
      <c r="F67" s="21" t="s">
        <v>34</v>
      </c>
      <c r="G67" s="296"/>
      <c r="H67" s="47"/>
    </row>
    <row r="68" spans="1:8" ht="28">
      <c r="A68" s="16"/>
      <c r="B68" s="36"/>
      <c r="C68" s="18"/>
      <c r="D68" s="67" t="s">
        <v>28</v>
      </c>
      <c r="E68" s="80" t="s">
        <v>92</v>
      </c>
      <c r="F68" s="68" t="s">
        <v>96</v>
      </c>
      <c r="G68" s="296"/>
      <c r="H68" s="47"/>
    </row>
    <row r="69" spans="1:8">
      <c r="A69" s="16"/>
      <c r="B69" s="36"/>
      <c r="C69" s="18"/>
      <c r="D69" s="58" t="s">
        <v>29</v>
      </c>
      <c r="E69" s="17" t="s">
        <v>93</v>
      </c>
      <c r="F69" s="37" t="s">
        <v>30</v>
      </c>
      <c r="G69" s="296"/>
      <c r="H69" s="47"/>
    </row>
    <row r="70" spans="1:8">
      <c r="A70" s="16"/>
      <c r="B70" s="36"/>
      <c r="C70" s="18"/>
      <c r="D70" s="58" t="s">
        <v>31</v>
      </c>
      <c r="E70" s="17" t="s">
        <v>94</v>
      </c>
      <c r="F70" s="37" t="s">
        <v>36</v>
      </c>
      <c r="G70" s="296"/>
      <c r="H70" s="47"/>
    </row>
    <row r="71" spans="1:8">
      <c r="A71" s="16"/>
      <c r="B71" s="36"/>
      <c r="C71" s="18"/>
      <c r="D71" s="58" t="s">
        <v>32</v>
      </c>
      <c r="E71" s="17" t="s">
        <v>107</v>
      </c>
      <c r="F71" s="37" t="s">
        <v>33</v>
      </c>
      <c r="G71" s="296"/>
      <c r="H71" s="47"/>
    </row>
    <row r="72" spans="1:8" ht="14.5" thickBot="1">
      <c r="A72" s="23"/>
      <c r="B72" s="24"/>
      <c r="C72" s="25"/>
      <c r="D72" s="59"/>
      <c r="E72" s="24"/>
      <c r="F72" s="38"/>
      <c r="G72" s="297"/>
      <c r="H72" s="47"/>
    </row>
    <row r="73" spans="1:8" ht="42">
      <c r="A73" s="11"/>
      <c r="B73" s="12" t="s">
        <v>43</v>
      </c>
      <c r="C73" s="13" t="s">
        <v>6</v>
      </c>
      <c r="D73" s="57" t="s">
        <v>54</v>
      </c>
      <c r="E73" s="20" t="s">
        <v>108</v>
      </c>
      <c r="F73" s="14" t="s">
        <v>7</v>
      </c>
      <c r="G73" s="305" t="s">
        <v>490</v>
      </c>
      <c r="H73" s="306" t="s">
        <v>44</v>
      </c>
    </row>
    <row r="74" spans="1:8" ht="28">
      <c r="A74" s="16"/>
      <c r="B74" s="36"/>
      <c r="C74" s="18"/>
      <c r="D74" s="63" t="s">
        <v>55</v>
      </c>
      <c r="E74" s="64" t="s">
        <v>91</v>
      </c>
      <c r="F74" s="68" t="s">
        <v>62</v>
      </c>
      <c r="G74" s="303">
        <v>8.5</v>
      </c>
      <c r="H74" s="45"/>
    </row>
    <row r="75" spans="1:8" ht="14.5" thickBot="1">
      <c r="A75" s="16"/>
      <c r="B75" s="46"/>
      <c r="C75" s="18"/>
      <c r="D75" s="58" t="s">
        <v>56</v>
      </c>
      <c r="E75" s="17" t="s">
        <v>87</v>
      </c>
      <c r="F75" s="37" t="s">
        <v>30</v>
      </c>
      <c r="G75" s="296"/>
      <c r="H75" s="45"/>
    </row>
    <row r="76" spans="1:8" ht="42">
      <c r="A76" s="16"/>
      <c r="B76" s="36"/>
      <c r="C76" s="18"/>
      <c r="D76" s="58" t="s">
        <v>57</v>
      </c>
      <c r="E76" s="17" t="s">
        <v>88</v>
      </c>
      <c r="F76" s="37" t="s">
        <v>23</v>
      </c>
      <c r="G76" s="296"/>
      <c r="H76" s="307" t="s">
        <v>45</v>
      </c>
    </row>
    <row r="77" spans="1:8">
      <c r="A77" s="16"/>
      <c r="B77" s="36"/>
      <c r="C77" s="18"/>
      <c r="D77" s="58" t="s">
        <v>58</v>
      </c>
      <c r="E77" s="17" t="s">
        <v>89</v>
      </c>
      <c r="F77" s="37" t="s">
        <v>33</v>
      </c>
      <c r="G77" s="296"/>
      <c r="H77" s="47"/>
    </row>
    <row r="78" spans="1:8" ht="28">
      <c r="A78" s="16"/>
      <c r="B78" s="36"/>
      <c r="C78" s="18" t="s">
        <v>9</v>
      </c>
      <c r="D78" s="58" t="s">
        <v>35</v>
      </c>
      <c r="E78" s="20" t="s">
        <v>90</v>
      </c>
      <c r="F78" s="21" t="s">
        <v>34</v>
      </c>
      <c r="G78" s="303">
        <v>9.1999999999999993</v>
      </c>
      <c r="H78" s="47"/>
    </row>
    <row r="79" spans="1:8" ht="28">
      <c r="A79" s="16"/>
      <c r="B79" s="36"/>
      <c r="C79" s="18"/>
      <c r="D79" s="67" t="s">
        <v>28</v>
      </c>
      <c r="E79" s="80" t="s">
        <v>92</v>
      </c>
      <c r="F79" s="68" t="s">
        <v>96</v>
      </c>
      <c r="G79" s="296"/>
      <c r="H79" s="47"/>
    </row>
    <row r="80" spans="1:8">
      <c r="A80" s="16"/>
      <c r="B80" s="36"/>
      <c r="C80" s="18"/>
      <c r="D80" s="58" t="s">
        <v>29</v>
      </c>
      <c r="E80" s="17" t="s">
        <v>93</v>
      </c>
      <c r="F80" s="37" t="s">
        <v>30</v>
      </c>
      <c r="G80" s="296"/>
      <c r="H80" s="47"/>
    </row>
    <row r="81" spans="1:8">
      <c r="A81" s="16"/>
      <c r="B81" s="36"/>
      <c r="C81" s="18"/>
      <c r="D81" s="58" t="s">
        <v>31</v>
      </c>
      <c r="E81" s="17" t="s">
        <v>94</v>
      </c>
      <c r="F81" s="37" t="s">
        <v>36</v>
      </c>
      <c r="G81" s="296"/>
      <c r="H81" s="47"/>
    </row>
    <row r="82" spans="1:8">
      <c r="A82" s="16"/>
      <c r="B82" s="36"/>
      <c r="C82" s="18"/>
      <c r="D82" s="58" t="s">
        <v>32</v>
      </c>
      <c r="E82" s="17" t="s">
        <v>107</v>
      </c>
      <c r="F82" s="37" t="s">
        <v>33</v>
      </c>
      <c r="G82" s="296"/>
      <c r="H82" s="47"/>
    </row>
    <row r="83" spans="1:8" ht="14.5" thickBot="1">
      <c r="A83" s="23"/>
      <c r="B83" s="24"/>
      <c r="C83" s="25"/>
      <c r="D83" s="59"/>
      <c r="E83" s="24"/>
      <c r="F83" s="38"/>
      <c r="G83" s="297"/>
      <c r="H83" s="51"/>
    </row>
    <row r="84" spans="1:8" ht="49.5" customHeight="1">
      <c r="A84" s="11"/>
      <c r="B84" s="12" t="s">
        <v>46</v>
      </c>
      <c r="C84" s="13" t="s">
        <v>47</v>
      </c>
      <c r="D84" s="92" t="s">
        <v>54</v>
      </c>
      <c r="E84" s="93" t="s">
        <v>119</v>
      </c>
      <c r="F84" s="94" t="s">
        <v>120</v>
      </c>
      <c r="G84" s="305" t="s">
        <v>491</v>
      </c>
      <c r="H84" s="306" t="s">
        <v>48</v>
      </c>
    </row>
    <row r="85" spans="1:8" ht="56">
      <c r="A85" s="16"/>
      <c r="B85" s="36"/>
      <c r="C85" s="18"/>
      <c r="D85" s="89" t="s">
        <v>55</v>
      </c>
      <c r="E85" s="90" t="s">
        <v>113</v>
      </c>
      <c r="F85" s="91" t="s">
        <v>114</v>
      </c>
      <c r="G85" s="304">
        <v>8.5</v>
      </c>
      <c r="H85" s="45"/>
    </row>
    <row r="86" spans="1:8" ht="28">
      <c r="A86" s="16"/>
      <c r="B86" s="36"/>
      <c r="C86" s="18"/>
      <c r="D86" s="92" t="s">
        <v>56</v>
      </c>
      <c r="E86" s="93" t="s">
        <v>115</v>
      </c>
      <c r="F86" s="94" t="s">
        <v>100</v>
      </c>
      <c r="G86" s="296"/>
      <c r="H86" s="45"/>
    </row>
    <row r="87" spans="1:8" ht="28">
      <c r="A87" s="16"/>
      <c r="B87" s="36"/>
      <c r="C87" s="18"/>
      <c r="D87" s="92" t="s">
        <v>57</v>
      </c>
      <c r="E87" s="93" t="s">
        <v>116</v>
      </c>
      <c r="F87" s="94" t="s">
        <v>101</v>
      </c>
      <c r="G87" s="296"/>
      <c r="H87" s="45"/>
    </row>
    <row r="88" spans="1:8" ht="42">
      <c r="A88" s="16"/>
      <c r="B88" s="36"/>
      <c r="C88" s="18"/>
      <c r="D88" s="95" t="s">
        <v>117</v>
      </c>
      <c r="E88" s="93" t="s">
        <v>118</v>
      </c>
      <c r="F88" s="94" t="s">
        <v>49</v>
      </c>
      <c r="G88" s="296"/>
      <c r="H88" s="45"/>
    </row>
    <row r="89" spans="1:8" ht="14.5" thickBot="1">
      <c r="A89" s="23"/>
      <c r="B89" s="24"/>
      <c r="C89" s="25"/>
      <c r="D89" s="59"/>
      <c r="E89" s="24"/>
      <c r="F89" s="38"/>
      <c r="G89" s="297"/>
      <c r="H89" s="51"/>
    </row>
    <row r="90" spans="1:8" ht="14.5" thickBot="1">
      <c r="A90" s="5" t="s">
        <v>50</v>
      </c>
      <c r="B90" s="5"/>
      <c r="C90" s="6"/>
      <c r="D90" s="56"/>
      <c r="E90" s="7"/>
      <c r="F90" s="8"/>
      <c r="G90" s="298"/>
      <c r="H90" s="9"/>
    </row>
    <row r="91" spans="1:8" ht="42">
      <c r="A91" s="11">
        <v>1</v>
      </c>
      <c r="B91" s="12" t="s">
        <v>51</v>
      </c>
      <c r="C91" s="18" t="s">
        <v>6</v>
      </c>
      <c r="D91" s="58" t="s">
        <v>54</v>
      </c>
      <c r="E91" s="20" t="s">
        <v>86</v>
      </c>
      <c r="F91" s="21" t="s">
        <v>7</v>
      </c>
      <c r="G91" s="299"/>
      <c r="H91" s="44"/>
    </row>
    <row r="92" spans="1:8" ht="28">
      <c r="A92" s="16"/>
      <c r="B92" s="36"/>
      <c r="C92" s="18"/>
      <c r="D92" s="63" t="s">
        <v>55</v>
      </c>
      <c r="E92" s="64" t="s">
        <v>91</v>
      </c>
      <c r="F92" s="68" t="s">
        <v>62</v>
      </c>
      <c r="G92" s="296"/>
      <c r="H92" s="45"/>
    </row>
    <row r="93" spans="1:8">
      <c r="A93" s="16"/>
      <c r="B93" s="46"/>
      <c r="C93" s="18"/>
      <c r="D93" s="58" t="s">
        <v>56</v>
      </c>
      <c r="E93" s="17" t="s">
        <v>87</v>
      </c>
      <c r="F93" s="37" t="s">
        <v>30</v>
      </c>
      <c r="G93" s="303">
        <v>7.9</v>
      </c>
      <c r="H93" s="45"/>
    </row>
    <row r="94" spans="1:8">
      <c r="A94" s="16"/>
      <c r="B94" s="36"/>
      <c r="C94" s="18"/>
      <c r="D94" s="58" t="s">
        <v>57</v>
      </c>
      <c r="E94" s="17" t="s">
        <v>88</v>
      </c>
      <c r="F94" s="37" t="s">
        <v>23</v>
      </c>
      <c r="G94" s="296"/>
      <c r="H94" s="47"/>
    </row>
    <row r="95" spans="1:8">
      <c r="A95" s="16"/>
      <c r="B95" s="36"/>
      <c r="C95" s="18"/>
      <c r="D95" s="58" t="s">
        <v>58</v>
      </c>
      <c r="E95" s="17" t="s">
        <v>89</v>
      </c>
      <c r="F95" s="37" t="s">
        <v>33</v>
      </c>
      <c r="G95" s="296"/>
      <c r="H95" s="47"/>
    </row>
    <row r="96" spans="1:8" ht="28">
      <c r="A96" s="16"/>
      <c r="B96" s="36"/>
      <c r="C96" s="18" t="s">
        <v>9</v>
      </c>
      <c r="D96" s="58" t="s">
        <v>35</v>
      </c>
      <c r="E96" s="20" t="s">
        <v>90</v>
      </c>
      <c r="F96" s="21" t="s">
        <v>34</v>
      </c>
      <c r="G96" s="296"/>
      <c r="H96" s="47"/>
    </row>
    <row r="97" spans="1:8" ht="28">
      <c r="A97" s="16"/>
      <c r="B97" s="36"/>
      <c r="C97" s="18"/>
      <c r="D97" s="67" t="s">
        <v>28</v>
      </c>
      <c r="E97" s="80" t="s">
        <v>92</v>
      </c>
      <c r="F97" s="68" t="s">
        <v>96</v>
      </c>
      <c r="G97" s="303">
        <v>8.5</v>
      </c>
      <c r="H97" s="47"/>
    </row>
    <row r="98" spans="1:8">
      <c r="A98" s="16"/>
      <c r="B98" s="36"/>
      <c r="C98" s="18"/>
      <c r="D98" s="58" t="s">
        <v>29</v>
      </c>
      <c r="E98" s="17" t="s">
        <v>93</v>
      </c>
      <c r="F98" s="37" t="s">
        <v>30</v>
      </c>
      <c r="G98" s="296"/>
      <c r="H98" s="47"/>
    </row>
    <row r="99" spans="1:8">
      <c r="A99" s="16"/>
      <c r="B99" s="36"/>
      <c r="C99" s="18"/>
      <c r="D99" s="58" t="s">
        <v>31</v>
      </c>
      <c r="E99" s="17" t="s">
        <v>94</v>
      </c>
      <c r="F99" s="37" t="s">
        <v>36</v>
      </c>
      <c r="G99" s="296"/>
      <c r="H99" s="47"/>
    </row>
    <row r="100" spans="1:8">
      <c r="A100" s="16"/>
      <c r="B100" s="36"/>
      <c r="C100" s="18"/>
      <c r="D100" s="58" t="s">
        <v>32</v>
      </c>
      <c r="E100" s="17" t="s">
        <v>107</v>
      </c>
      <c r="F100" s="37" t="s">
        <v>33</v>
      </c>
      <c r="G100" s="296"/>
      <c r="H100" s="47"/>
    </row>
    <row r="101" spans="1:8" ht="14.5" thickBot="1">
      <c r="A101" s="23"/>
      <c r="B101" s="24"/>
      <c r="C101" s="25"/>
      <c r="D101" s="59"/>
      <c r="E101" s="24"/>
      <c r="F101" s="38"/>
      <c r="G101" s="297"/>
      <c r="H101" s="51"/>
    </row>
    <row r="102" spans="1:8" ht="42">
      <c r="A102" s="11">
        <v>2</v>
      </c>
      <c r="B102" s="12" t="s">
        <v>52</v>
      </c>
      <c r="C102" s="18" t="s">
        <v>6</v>
      </c>
      <c r="D102" s="58" t="s">
        <v>54</v>
      </c>
      <c r="E102" s="20" t="s">
        <v>86</v>
      </c>
      <c r="F102" s="21" t="s">
        <v>7</v>
      </c>
      <c r="G102" s="299"/>
      <c r="H102" s="44"/>
    </row>
    <row r="103" spans="1:8" ht="28">
      <c r="A103" s="16"/>
      <c r="B103" s="36"/>
      <c r="C103" s="18"/>
      <c r="D103" s="63" t="s">
        <v>55</v>
      </c>
      <c r="E103" s="64" t="s">
        <v>91</v>
      </c>
      <c r="F103" s="68" t="s">
        <v>62</v>
      </c>
      <c r="G103" s="303">
        <v>8.5</v>
      </c>
      <c r="H103" s="45"/>
    </row>
    <row r="104" spans="1:8">
      <c r="A104" s="16"/>
      <c r="B104" s="46"/>
      <c r="C104" s="18"/>
      <c r="D104" s="58" t="s">
        <v>56</v>
      </c>
      <c r="E104" s="17" t="s">
        <v>87</v>
      </c>
      <c r="F104" s="37" t="s">
        <v>30</v>
      </c>
      <c r="G104" s="296"/>
      <c r="H104" s="45"/>
    </row>
    <row r="105" spans="1:8">
      <c r="A105" s="16"/>
      <c r="B105" s="36"/>
      <c r="C105" s="18"/>
      <c r="D105" s="58" t="s">
        <v>57</v>
      </c>
      <c r="E105" s="17" t="s">
        <v>88</v>
      </c>
      <c r="F105" s="37" t="s">
        <v>23</v>
      </c>
      <c r="G105" s="296"/>
      <c r="H105" s="47"/>
    </row>
    <row r="106" spans="1:8">
      <c r="A106" s="16"/>
      <c r="B106" s="36"/>
      <c r="C106" s="18"/>
      <c r="D106" s="58" t="s">
        <v>58</v>
      </c>
      <c r="E106" s="17" t="s">
        <v>89</v>
      </c>
      <c r="F106" s="37" t="s">
        <v>33</v>
      </c>
      <c r="G106" s="296"/>
      <c r="H106" s="47"/>
    </row>
    <row r="107" spans="1:8" ht="28">
      <c r="A107" s="16"/>
      <c r="B107" s="36"/>
      <c r="C107" s="18" t="s">
        <v>9</v>
      </c>
      <c r="D107" s="58" t="s">
        <v>35</v>
      </c>
      <c r="E107" s="20" t="s">
        <v>90</v>
      </c>
      <c r="F107" s="21" t="s">
        <v>34</v>
      </c>
      <c r="G107" s="296"/>
      <c r="H107" s="47"/>
    </row>
    <row r="108" spans="1:8" ht="28">
      <c r="A108" s="16"/>
      <c r="B108" s="36"/>
      <c r="C108" s="18"/>
      <c r="D108" s="67" t="s">
        <v>28</v>
      </c>
      <c r="E108" s="80" t="s">
        <v>92</v>
      </c>
      <c r="F108" s="68" t="s">
        <v>96</v>
      </c>
      <c r="G108" s="303">
        <v>8.5</v>
      </c>
      <c r="H108" s="47"/>
    </row>
    <row r="109" spans="1:8">
      <c r="A109" s="16"/>
      <c r="B109" s="36"/>
      <c r="C109" s="18"/>
      <c r="D109" s="58" t="s">
        <v>29</v>
      </c>
      <c r="E109" s="17" t="s">
        <v>93</v>
      </c>
      <c r="F109" s="37" t="s">
        <v>30</v>
      </c>
      <c r="G109" s="296"/>
      <c r="H109" s="47"/>
    </row>
    <row r="110" spans="1:8">
      <c r="A110" s="16"/>
      <c r="B110" s="36"/>
      <c r="C110" s="18"/>
      <c r="D110" s="58" t="s">
        <v>31</v>
      </c>
      <c r="E110" s="17" t="s">
        <v>94</v>
      </c>
      <c r="F110" s="37" t="s">
        <v>36</v>
      </c>
      <c r="G110" s="296"/>
      <c r="H110" s="47"/>
    </row>
    <row r="111" spans="1:8">
      <c r="A111" s="16"/>
      <c r="B111" s="36"/>
      <c r="C111" s="18"/>
      <c r="D111" s="58" t="s">
        <v>32</v>
      </c>
      <c r="E111" s="17" t="s">
        <v>107</v>
      </c>
      <c r="F111" s="37" t="s">
        <v>33</v>
      </c>
      <c r="G111" s="296"/>
      <c r="H111" s="47"/>
    </row>
    <row r="112" spans="1:8" ht="14.5" thickBot="1">
      <c r="A112" s="23"/>
      <c r="B112" s="24"/>
      <c r="C112" s="25"/>
      <c r="D112" s="59"/>
      <c r="E112" s="24"/>
      <c r="F112" s="38"/>
      <c r="G112" s="297"/>
      <c r="H112" s="51"/>
    </row>
    <row r="113" spans="1:8" ht="42">
      <c r="A113" s="11">
        <v>3</v>
      </c>
      <c r="B113" s="12" t="s">
        <v>53</v>
      </c>
      <c r="C113" s="18" t="s">
        <v>6</v>
      </c>
      <c r="D113" s="58" t="s">
        <v>54</v>
      </c>
      <c r="E113" s="20" t="s">
        <v>86</v>
      </c>
      <c r="F113" s="21" t="s">
        <v>7</v>
      </c>
      <c r="G113" s="299"/>
      <c r="H113" s="44"/>
    </row>
    <row r="114" spans="1:8" ht="28">
      <c r="A114" s="16"/>
      <c r="B114" s="36"/>
      <c r="C114" s="18"/>
      <c r="D114" s="63" t="s">
        <v>55</v>
      </c>
      <c r="E114" s="64" t="s">
        <v>91</v>
      </c>
      <c r="F114" s="68" t="s">
        <v>62</v>
      </c>
      <c r="G114" s="303">
        <v>8.5</v>
      </c>
      <c r="H114" s="45"/>
    </row>
    <row r="115" spans="1:8">
      <c r="A115" s="16"/>
      <c r="B115" s="46"/>
      <c r="C115" s="18"/>
      <c r="D115" s="58" t="s">
        <v>56</v>
      </c>
      <c r="E115" s="17" t="s">
        <v>87</v>
      </c>
      <c r="F115" s="37" t="s">
        <v>30</v>
      </c>
      <c r="G115" s="296"/>
      <c r="H115" s="45"/>
    </row>
    <row r="116" spans="1:8">
      <c r="A116" s="16"/>
      <c r="B116" s="36"/>
      <c r="C116" s="18"/>
      <c r="D116" s="58" t="s">
        <v>57</v>
      </c>
      <c r="E116" s="17" t="s">
        <v>88</v>
      </c>
      <c r="F116" s="37" t="s">
        <v>23</v>
      </c>
      <c r="G116" s="296"/>
      <c r="H116" s="47"/>
    </row>
    <row r="117" spans="1:8">
      <c r="A117" s="16"/>
      <c r="B117" s="36"/>
      <c r="C117" s="18"/>
      <c r="D117" s="58" t="s">
        <v>58</v>
      </c>
      <c r="E117" s="17" t="s">
        <v>89</v>
      </c>
      <c r="F117" s="37" t="s">
        <v>33</v>
      </c>
      <c r="G117" s="296"/>
      <c r="H117" s="47"/>
    </row>
    <row r="118" spans="1:8" ht="28">
      <c r="A118" s="16"/>
      <c r="B118" s="36"/>
      <c r="C118" s="18" t="s">
        <v>9</v>
      </c>
      <c r="D118" s="58" t="s">
        <v>35</v>
      </c>
      <c r="E118" s="20" t="s">
        <v>90</v>
      </c>
      <c r="F118" s="21" t="s">
        <v>34</v>
      </c>
      <c r="G118" s="303">
        <v>8.5</v>
      </c>
      <c r="H118" s="47"/>
    </row>
    <row r="119" spans="1:8" ht="28">
      <c r="A119" s="16"/>
      <c r="B119" s="36"/>
      <c r="C119" s="18"/>
      <c r="D119" s="67" t="s">
        <v>28</v>
      </c>
      <c r="E119" s="80" t="s">
        <v>92</v>
      </c>
      <c r="F119" s="68" t="s">
        <v>96</v>
      </c>
      <c r="G119" s="19"/>
      <c r="H119" s="47"/>
    </row>
    <row r="120" spans="1:8">
      <c r="A120" s="16"/>
      <c r="B120" s="36"/>
      <c r="C120" s="18"/>
      <c r="D120" s="58" t="s">
        <v>29</v>
      </c>
      <c r="E120" s="17" t="s">
        <v>93</v>
      </c>
      <c r="F120" s="37" t="s">
        <v>30</v>
      </c>
      <c r="G120" s="19"/>
      <c r="H120" s="47"/>
    </row>
    <row r="121" spans="1:8">
      <c r="A121" s="16"/>
      <c r="B121" s="36"/>
      <c r="C121" s="18"/>
      <c r="D121" s="58" t="s">
        <v>31</v>
      </c>
      <c r="E121" s="17" t="s">
        <v>94</v>
      </c>
      <c r="F121" s="37" t="s">
        <v>36</v>
      </c>
      <c r="G121" s="19"/>
      <c r="H121" s="47"/>
    </row>
    <row r="122" spans="1:8">
      <c r="A122" s="16"/>
      <c r="B122" s="36"/>
      <c r="C122" s="18"/>
      <c r="D122" s="58" t="s">
        <v>32</v>
      </c>
      <c r="E122" s="17" t="s">
        <v>107</v>
      </c>
      <c r="F122" s="37" t="s">
        <v>33</v>
      </c>
      <c r="G122" s="19"/>
      <c r="H122" s="47"/>
    </row>
    <row r="123" spans="1:8" ht="14.5" thickBot="1">
      <c r="A123" s="23"/>
      <c r="B123" s="24"/>
      <c r="C123" s="25"/>
      <c r="D123" s="59"/>
      <c r="E123" s="24"/>
      <c r="F123" s="38"/>
      <c r="G123" s="27"/>
      <c r="H123" s="51"/>
    </row>
  </sheetData>
  <mergeCells count="8">
    <mergeCell ref="H49:H54"/>
    <mergeCell ref="H55:H60"/>
    <mergeCell ref="C1:F1"/>
    <mergeCell ref="H3:H7"/>
    <mergeCell ref="H8:H11"/>
    <mergeCell ref="H20:H25"/>
    <mergeCell ref="H26:H37"/>
    <mergeCell ref="H38:H48"/>
  </mergeCells>
  <hyperlinks>
    <hyperlink ref="H76" location="'ผลสำรวจ MU AUNQA'!A1" display="การเตรียมรับเยี่ยมสำรวจการประกันคุณภาพการศึกษา MU-AUNQA สำหรับหลักสูตรบัณฑิตศึกษา สาขาสรีรวิทยาการแพทย์ (28-29 สิงหาคม 2566) ได้รับผลเยี่ยม คะแนนเฉลี่ย ระดับ 4 คือ Adequate as expected" xr:uid="{7517F174-4F13-4077-8E4A-55C81A82D45B}"/>
    <hyperlink ref="H15" location="รับรองการตรวจภาษาอังกฤษ!A1" display="มีโครงการวิจัยที่เป็นผู้วิจัยหลัก 1 โครงการ กำลังจัดส่งบทความไปที่วารสาร เพิ่งได้รับการตรวจภาษาจากผู้เชี่ยวชาญด้านภาษาอังกฤษ (มีหนังสือรับรองการตรวจภาษาอังกฤษ)" xr:uid="{455B9340-8403-4971-9783-74F3DAE47588}"/>
    <hyperlink ref="H8:H11" location="ความคิดเห็นการจัดการสอนรายวิชา!A1" display="ความคิดเห็นการจัดการสอนรายวิชา!A1" xr:uid="{33F39B43-76F7-4EA1-95D3-0DE224A5887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D6304-956E-4C4D-AB88-E32CAB6AB86E}">
  <dimension ref="B2"/>
  <sheetViews>
    <sheetView zoomScale="80" zoomScaleNormal="80" workbookViewId="0">
      <selection activeCell="B2" sqref="B2"/>
    </sheetView>
  </sheetViews>
  <sheetFormatPr defaultRowHeight="14"/>
  <sheetData>
    <row r="2" spans="2:2">
      <c r="B2" s="295" t="s">
        <v>493</v>
      </c>
    </row>
  </sheetData>
  <hyperlinks>
    <hyperlink ref="B2" location="'ตัวอย่าง-ผลงาน-ประเมินตนเอง'!A1" display="กลับสู่ประเมินตนเอง มิย 66 - พค 67" xr:uid="{886C7B37-D3A5-433B-B4D1-DD1A523C9028}"/>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68F06-13EE-4A03-A708-C95B2362031B}">
  <dimension ref="B2"/>
  <sheetViews>
    <sheetView zoomScale="80" zoomScaleNormal="80" workbookViewId="0">
      <selection activeCell="Q21" sqref="Q21"/>
    </sheetView>
  </sheetViews>
  <sheetFormatPr defaultRowHeight="14"/>
  <sheetData>
    <row r="2" spans="2:2">
      <c r="B2" s="295" t="s">
        <v>493</v>
      </c>
    </row>
  </sheetData>
  <hyperlinks>
    <hyperlink ref="B2" location="'ตัวอย่าง-ผลงาน-ประเมินตนเอง'!A1" display="กลับสู่ประเมินตนเอง มิย 66 - พค 67" xr:uid="{53432CB3-052C-4621-898A-9044D9036933}"/>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F7A1B-C982-48CC-8157-6F287393F630}">
  <dimension ref="B2"/>
  <sheetViews>
    <sheetView topLeftCell="A9" zoomScale="80" zoomScaleNormal="80" workbookViewId="0">
      <selection activeCell="Q47" sqref="Q47"/>
    </sheetView>
  </sheetViews>
  <sheetFormatPr defaultRowHeight="14"/>
  <sheetData>
    <row r="2" spans="2:2">
      <c r="B2" s="295" t="s">
        <v>493</v>
      </c>
    </row>
  </sheetData>
  <hyperlinks>
    <hyperlink ref="B2" location="'ตัวอย่าง-ผลงาน-ประเมินตนเอง'!A1" display="กลับสู่ ตัวอย่าง-ผลงาน-ประเมินตนเอง" xr:uid="{2D2C5DB5-3FAA-4A4A-8F07-F0C2FF792E88}"/>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36425-5C87-431A-BAAA-F64615D65417}">
  <dimension ref="A1:K567"/>
  <sheetViews>
    <sheetView zoomScale="80" zoomScaleNormal="80" workbookViewId="0">
      <selection activeCell="B14" sqref="B14:F14"/>
    </sheetView>
  </sheetViews>
  <sheetFormatPr defaultColWidth="8.75" defaultRowHeight="14"/>
  <cols>
    <col min="1" max="1" width="8.75" style="135"/>
    <col min="2" max="2" width="34.25" style="135" customWidth="1"/>
    <col min="3" max="10" width="9.83203125" style="135" customWidth="1"/>
    <col min="11" max="16384" width="8.75" style="135"/>
  </cols>
  <sheetData>
    <row r="1" spans="1:10">
      <c r="A1" s="345" t="s">
        <v>186</v>
      </c>
      <c r="B1" s="345"/>
      <c r="C1" s="345"/>
      <c r="D1" s="345"/>
      <c r="E1" s="345"/>
      <c r="F1" s="345"/>
      <c r="G1" s="345"/>
      <c r="H1" s="345"/>
      <c r="I1" s="345"/>
      <c r="J1" s="345"/>
    </row>
    <row r="2" spans="1:10">
      <c r="A2" s="345"/>
      <c r="B2" s="345"/>
      <c r="C2" s="345"/>
      <c r="D2" s="345"/>
      <c r="E2" s="345"/>
      <c r="F2" s="345"/>
      <c r="G2" s="345"/>
      <c r="H2" s="345"/>
      <c r="I2" s="345"/>
      <c r="J2" s="345"/>
    </row>
    <row r="3" spans="1:10">
      <c r="A3" s="346" t="s">
        <v>4</v>
      </c>
      <c r="B3" s="346"/>
      <c r="C3" s="346"/>
      <c r="D3" s="346"/>
      <c r="E3" s="346"/>
      <c r="F3" s="346"/>
      <c r="G3" s="346"/>
      <c r="H3" s="346"/>
      <c r="I3" s="346"/>
      <c r="J3" s="346"/>
    </row>
    <row r="5" spans="1:10">
      <c r="A5" s="347" t="s">
        <v>187</v>
      </c>
      <c r="B5" s="347"/>
      <c r="C5" s="347"/>
      <c r="D5" s="347"/>
      <c r="E5" s="347"/>
      <c r="F5" s="347"/>
      <c r="G5" s="347"/>
      <c r="H5" s="347"/>
      <c r="I5" s="347"/>
      <c r="J5" s="347"/>
    </row>
    <row r="6" spans="1:10" ht="89.25" customHeight="1" thickBot="1">
      <c r="A6" s="348" t="s">
        <v>188</v>
      </c>
      <c r="B6" s="348"/>
      <c r="C6" s="348"/>
      <c r="D6" s="348"/>
      <c r="E6" s="348"/>
      <c r="F6" s="348"/>
      <c r="G6" s="348"/>
      <c r="H6" s="348"/>
      <c r="I6" s="348"/>
      <c r="J6" s="348"/>
    </row>
    <row r="7" spans="1:10" ht="56.5" thickBot="1">
      <c r="A7" s="136" t="s">
        <v>169</v>
      </c>
      <c r="B7" s="349" t="s">
        <v>189</v>
      </c>
      <c r="C7" s="350"/>
      <c r="D7" s="350"/>
      <c r="E7" s="350"/>
      <c r="F7" s="351"/>
      <c r="G7" s="137" t="s">
        <v>190</v>
      </c>
      <c r="H7" s="137" t="s">
        <v>191</v>
      </c>
      <c r="I7" s="137" t="s">
        <v>192</v>
      </c>
      <c r="J7" s="137" t="s">
        <v>193</v>
      </c>
    </row>
    <row r="8" spans="1:10" ht="14.5" thickBot="1">
      <c r="A8" s="336" t="s">
        <v>194</v>
      </c>
      <c r="B8" s="337"/>
      <c r="C8" s="337"/>
      <c r="D8" s="337"/>
      <c r="E8" s="337"/>
      <c r="F8" s="337"/>
      <c r="G8" s="337"/>
      <c r="H8" s="337"/>
      <c r="I8" s="337"/>
      <c r="J8" s="338"/>
    </row>
    <row r="9" spans="1:10" ht="14.5" thickBot="1">
      <c r="A9" s="138">
        <v>1</v>
      </c>
      <c r="B9" s="336" t="s">
        <v>195</v>
      </c>
      <c r="C9" s="337"/>
      <c r="D9" s="337"/>
      <c r="E9" s="337"/>
      <c r="F9" s="338"/>
      <c r="G9" s="139"/>
      <c r="H9" s="139"/>
      <c r="I9" s="138" t="s">
        <v>196</v>
      </c>
      <c r="J9" s="139"/>
    </row>
    <row r="10" spans="1:10">
      <c r="A10" s="140"/>
      <c r="B10" s="339" t="s">
        <v>197</v>
      </c>
      <c r="C10" s="340"/>
      <c r="D10" s="340"/>
      <c r="E10" s="340"/>
      <c r="F10" s="341"/>
      <c r="G10" s="141"/>
      <c r="H10" s="141"/>
      <c r="I10" s="142"/>
      <c r="J10" s="141"/>
    </row>
    <row r="11" spans="1:10" s="144" customFormat="1">
      <c r="A11" s="140"/>
      <c r="B11" s="342" t="s">
        <v>198</v>
      </c>
      <c r="C11" s="343"/>
      <c r="D11" s="343"/>
      <c r="E11" s="343"/>
      <c r="F11" s="344"/>
      <c r="G11" s="143"/>
      <c r="H11" s="143"/>
      <c r="I11" s="142"/>
      <c r="J11" s="143"/>
    </row>
    <row r="12" spans="1:10" s="144" customFormat="1">
      <c r="A12" s="140"/>
      <c r="B12" s="342" t="s">
        <v>199</v>
      </c>
      <c r="C12" s="343"/>
      <c r="D12" s="343"/>
      <c r="E12" s="343"/>
      <c r="F12" s="344"/>
      <c r="G12" s="143"/>
      <c r="H12" s="143"/>
      <c r="I12" s="142"/>
      <c r="J12" s="143">
        <f t="shared" ref="J12:J13" si="0">H12*3</f>
        <v>0</v>
      </c>
    </row>
    <row r="13" spans="1:10" s="144" customFormat="1">
      <c r="A13" s="140"/>
      <c r="B13" s="342" t="s">
        <v>199</v>
      </c>
      <c r="C13" s="343"/>
      <c r="D13" s="343"/>
      <c r="E13" s="343"/>
      <c r="F13" s="344"/>
      <c r="G13" s="143"/>
      <c r="H13" s="143"/>
      <c r="I13" s="142"/>
      <c r="J13" s="143">
        <f t="shared" si="0"/>
        <v>0</v>
      </c>
    </row>
    <row r="14" spans="1:10" s="144" customFormat="1">
      <c r="A14" s="140"/>
      <c r="B14" s="342"/>
      <c r="C14" s="343"/>
      <c r="D14" s="343"/>
      <c r="E14" s="343"/>
      <c r="F14" s="344"/>
      <c r="G14" s="143"/>
      <c r="H14" s="143"/>
      <c r="I14" s="142"/>
      <c r="J14" s="143"/>
    </row>
    <row r="15" spans="1:10" s="144" customFormat="1">
      <c r="A15" s="140"/>
      <c r="B15" s="339" t="s">
        <v>200</v>
      </c>
      <c r="C15" s="340"/>
      <c r="D15" s="340"/>
      <c r="E15" s="340"/>
      <c r="F15" s="341"/>
      <c r="G15" s="143"/>
      <c r="H15" s="143"/>
      <c r="I15" s="142"/>
      <c r="J15" s="143"/>
    </row>
    <row r="16" spans="1:10" s="144" customFormat="1" ht="14.15" customHeight="1">
      <c r="A16" s="142"/>
      <c r="B16" s="342" t="s">
        <v>198</v>
      </c>
      <c r="C16" s="343"/>
      <c r="D16" s="343"/>
      <c r="E16" s="343"/>
      <c r="F16" s="344"/>
      <c r="G16" s="143"/>
      <c r="H16" s="143"/>
      <c r="I16" s="142"/>
      <c r="J16" s="143"/>
    </row>
    <row r="17" spans="1:10" s="144" customFormat="1" ht="14.15" customHeight="1">
      <c r="A17" s="142"/>
      <c r="B17" s="342" t="s">
        <v>199</v>
      </c>
      <c r="C17" s="343"/>
      <c r="D17" s="343"/>
      <c r="E17" s="343"/>
      <c r="F17" s="344"/>
      <c r="G17" s="143"/>
      <c r="H17" s="143"/>
      <c r="I17" s="142"/>
      <c r="J17" s="143">
        <f>H17*3</f>
        <v>0</v>
      </c>
    </row>
    <row r="18" spans="1:10" s="144" customFormat="1">
      <c r="A18" s="140"/>
      <c r="B18" s="342" t="s">
        <v>199</v>
      </c>
      <c r="C18" s="343"/>
      <c r="D18" s="343"/>
      <c r="E18" s="343"/>
      <c r="F18" s="344"/>
      <c r="G18" s="143"/>
      <c r="H18" s="143"/>
      <c r="I18" s="142"/>
      <c r="J18" s="143"/>
    </row>
    <row r="19" spans="1:10" s="144" customFormat="1">
      <c r="A19" s="140"/>
      <c r="B19" s="342" t="s">
        <v>199</v>
      </c>
      <c r="C19" s="343"/>
      <c r="D19" s="343"/>
      <c r="E19" s="343"/>
      <c r="F19" s="344"/>
      <c r="G19" s="143"/>
      <c r="H19" s="143"/>
      <c r="I19" s="142"/>
      <c r="J19" s="143">
        <f>H19*3</f>
        <v>0</v>
      </c>
    </row>
    <row r="20" spans="1:10" s="144" customFormat="1" ht="14.15" customHeight="1">
      <c r="A20" s="140"/>
      <c r="B20" s="342" t="s">
        <v>199</v>
      </c>
      <c r="C20" s="343"/>
      <c r="D20" s="343"/>
      <c r="E20" s="343"/>
      <c r="F20" s="344"/>
      <c r="G20" s="143"/>
      <c r="H20" s="143"/>
      <c r="I20" s="142"/>
      <c r="J20" s="143">
        <f t="shared" ref="J20:J22" si="1">H20*3</f>
        <v>0</v>
      </c>
    </row>
    <row r="21" spans="1:10" s="144" customFormat="1" ht="14.15" customHeight="1">
      <c r="A21" s="140"/>
      <c r="B21" s="342" t="s">
        <v>199</v>
      </c>
      <c r="C21" s="343"/>
      <c r="D21" s="343"/>
      <c r="E21" s="343"/>
      <c r="F21" s="344"/>
      <c r="G21" s="143"/>
      <c r="H21" s="143"/>
      <c r="I21" s="142"/>
      <c r="J21" s="143">
        <f t="shared" si="1"/>
        <v>0</v>
      </c>
    </row>
    <row r="22" spans="1:10" s="144" customFormat="1" ht="14.15" customHeight="1">
      <c r="A22" s="140"/>
      <c r="B22" s="342" t="s">
        <v>199</v>
      </c>
      <c r="C22" s="343"/>
      <c r="D22" s="343"/>
      <c r="E22" s="343"/>
      <c r="F22" s="344"/>
      <c r="G22" s="143"/>
      <c r="H22" s="143"/>
      <c r="I22" s="142"/>
      <c r="J22" s="143">
        <f t="shared" si="1"/>
        <v>0</v>
      </c>
    </row>
    <row r="23" spans="1:10" s="144" customFormat="1">
      <c r="A23" s="140"/>
      <c r="B23" s="342"/>
      <c r="C23" s="343"/>
      <c r="D23" s="343"/>
      <c r="E23" s="343"/>
      <c r="F23" s="344"/>
      <c r="G23" s="143"/>
      <c r="H23" s="143"/>
      <c r="I23" s="142"/>
      <c r="J23" s="143"/>
    </row>
    <row r="24" spans="1:10" s="144" customFormat="1">
      <c r="A24" s="140"/>
      <c r="B24" s="339" t="s">
        <v>201</v>
      </c>
      <c r="C24" s="340"/>
      <c r="D24" s="340"/>
      <c r="E24" s="340"/>
      <c r="F24" s="341"/>
      <c r="G24" s="143"/>
      <c r="H24" s="143"/>
      <c r="I24" s="142"/>
      <c r="J24" s="143"/>
    </row>
    <row r="25" spans="1:10" s="144" customFormat="1">
      <c r="A25" s="140"/>
      <c r="B25" s="342" t="s">
        <v>198</v>
      </c>
      <c r="C25" s="343"/>
      <c r="D25" s="343"/>
      <c r="E25" s="343"/>
      <c r="F25" s="344"/>
      <c r="G25" s="143"/>
      <c r="H25" s="143"/>
      <c r="I25" s="142"/>
      <c r="J25" s="143"/>
    </row>
    <row r="26" spans="1:10" s="144" customFormat="1">
      <c r="A26" s="140"/>
      <c r="B26" s="342" t="s">
        <v>199</v>
      </c>
      <c r="C26" s="343"/>
      <c r="D26" s="343"/>
      <c r="E26" s="343"/>
      <c r="F26" s="344"/>
      <c r="G26" s="143"/>
      <c r="H26" s="143"/>
      <c r="I26" s="142"/>
      <c r="J26" s="143">
        <f>H26*3</f>
        <v>0</v>
      </c>
    </row>
    <row r="27" spans="1:10" s="144" customFormat="1">
      <c r="A27" s="140"/>
      <c r="B27" s="342"/>
      <c r="C27" s="343"/>
      <c r="D27" s="343"/>
      <c r="E27" s="343"/>
      <c r="F27" s="344"/>
      <c r="G27" s="143"/>
      <c r="H27" s="143"/>
      <c r="I27" s="142"/>
      <c r="J27" s="143"/>
    </row>
    <row r="28" spans="1:10">
      <c r="A28" s="140"/>
      <c r="B28" s="339" t="s">
        <v>202</v>
      </c>
      <c r="C28" s="340"/>
      <c r="D28" s="340"/>
      <c r="E28" s="340"/>
      <c r="F28" s="340"/>
      <c r="G28" s="142"/>
      <c r="H28" s="141"/>
      <c r="I28" s="142"/>
      <c r="J28" s="141"/>
    </row>
    <row r="29" spans="1:10" s="144" customFormat="1" ht="14.15" customHeight="1">
      <c r="A29" s="140"/>
      <c r="B29" s="342" t="s">
        <v>198</v>
      </c>
      <c r="C29" s="343"/>
      <c r="D29" s="343"/>
      <c r="E29" s="343"/>
      <c r="F29" s="344"/>
      <c r="G29" s="145"/>
      <c r="H29" s="143"/>
      <c r="I29" s="142"/>
      <c r="J29" s="143"/>
    </row>
    <row r="30" spans="1:10" s="144" customFormat="1" ht="14.15" customHeight="1">
      <c r="A30" s="140"/>
      <c r="B30" s="342" t="s">
        <v>199</v>
      </c>
      <c r="C30" s="343"/>
      <c r="D30" s="343"/>
      <c r="E30" s="343"/>
      <c r="F30" s="344"/>
      <c r="G30" s="145"/>
      <c r="H30" s="143"/>
      <c r="I30" s="142"/>
      <c r="J30" s="143">
        <f>H30*3</f>
        <v>0</v>
      </c>
    </row>
    <row r="31" spans="1:10" s="144" customFormat="1">
      <c r="A31" s="140"/>
      <c r="B31" s="342"/>
      <c r="C31" s="343"/>
      <c r="D31" s="343"/>
      <c r="E31" s="343"/>
      <c r="F31" s="344"/>
      <c r="G31" s="143"/>
      <c r="H31" s="143"/>
      <c r="I31" s="142"/>
      <c r="J31" s="143"/>
    </row>
    <row r="32" spans="1:10">
      <c r="A32" s="140"/>
      <c r="B32" s="339" t="s">
        <v>203</v>
      </c>
      <c r="C32" s="340"/>
      <c r="D32" s="340"/>
      <c r="E32" s="340"/>
      <c r="F32" s="341"/>
      <c r="G32" s="141"/>
      <c r="H32" s="141"/>
      <c r="I32" s="142"/>
      <c r="J32" s="141"/>
    </row>
    <row r="33" spans="1:10" s="144" customFormat="1" ht="14.15" customHeight="1">
      <c r="A33" s="140"/>
      <c r="B33" s="342" t="s">
        <v>198</v>
      </c>
      <c r="C33" s="343"/>
      <c r="D33" s="343"/>
      <c r="E33" s="343"/>
      <c r="F33" s="344"/>
      <c r="G33" s="146"/>
      <c r="H33" s="143"/>
      <c r="I33" s="142"/>
      <c r="J33" s="143"/>
    </row>
    <row r="34" spans="1:10" s="144" customFormat="1" ht="21" customHeight="1">
      <c r="A34" s="140"/>
      <c r="B34" s="342" t="s">
        <v>199</v>
      </c>
      <c r="C34" s="343"/>
      <c r="D34" s="343"/>
      <c r="E34" s="343"/>
      <c r="F34" s="344"/>
      <c r="G34" s="143"/>
      <c r="H34" s="143"/>
      <c r="I34" s="142"/>
      <c r="J34" s="143">
        <f t="shared" ref="J34:J35" si="2">H34*3</f>
        <v>0</v>
      </c>
    </row>
    <row r="35" spans="1:10" s="144" customFormat="1" ht="21" customHeight="1">
      <c r="A35" s="140"/>
      <c r="B35" s="342" t="s">
        <v>199</v>
      </c>
      <c r="C35" s="343"/>
      <c r="D35" s="343"/>
      <c r="E35" s="343"/>
      <c r="F35" s="344"/>
      <c r="G35" s="143"/>
      <c r="H35" s="143"/>
      <c r="I35" s="142"/>
      <c r="J35" s="143">
        <f t="shared" si="2"/>
        <v>0</v>
      </c>
    </row>
    <row r="36" spans="1:10" s="144" customFormat="1" ht="21" customHeight="1">
      <c r="A36" s="140"/>
      <c r="B36" s="342"/>
      <c r="C36" s="343"/>
      <c r="D36" s="343"/>
      <c r="E36" s="343"/>
      <c r="F36" s="344"/>
      <c r="G36" s="143"/>
      <c r="H36" s="143"/>
      <c r="I36" s="142"/>
      <c r="J36" s="143"/>
    </row>
    <row r="37" spans="1:10" ht="21" customHeight="1">
      <c r="A37" s="140"/>
      <c r="B37" s="339" t="s">
        <v>204</v>
      </c>
      <c r="C37" s="340"/>
      <c r="D37" s="340"/>
      <c r="E37" s="340"/>
      <c r="F37" s="341"/>
      <c r="G37" s="141"/>
      <c r="H37" s="141"/>
      <c r="I37" s="142"/>
      <c r="J37" s="141"/>
    </row>
    <row r="38" spans="1:10" s="144" customFormat="1" ht="14.15" customHeight="1">
      <c r="A38" s="140"/>
      <c r="B38" s="342" t="s">
        <v>198</v>
      </c>
      <c r="C38" s="343"/>
      <c r="D38" s="343"/>
      <c r="E38" s="343"/>
      <c r="F38" s="344"/>
      <c r="G38" s="146"/>
      <c r="H38" s="143"/>
      <c r="I38" s="142"/>
      <c r="J38" s="143"/>
    </row>
    <row r="39" spans="1:10" s="144" customFormat="1">
      <c r="A39" s="140"/>
      <c r="B39" s="342" t="s">
        <v>199</v>
      </c>
      <c r="C39" s="343"/>
      <c r="D39" s="343"/>
      <c r="E39" s="343"/>
      <c r="F39" s="344"/>
      <c r="G39" s="146"/>
      <c r="H39" s="143"/>
      <c r="I39" s="142"/>
      <c r="J39" s="143">
        <f t="shared" ref="J39:J45" si="3">H39*3</f>
        <v>0</v>
      </c>
    </row>
    <row r="40" spans="1:10" s="144" customFormat="1">
      <c r="A40" s="140"/>
      <c r="B40" s="342" t="s">
        <v>199</v>
      </c>
      <c r="C40" s="343"/>
      <c r="D40" s="343"/>
      <c r="E40" s="343"/>
      <c r="F40" s="344"/>
      <c r="G40" s="146"/>
      <c r="H40" s="143"/>
      <c r="I40" s="142"/>
      <c r="J40" s="143">
        <f t="shared" si="3"/>
        <v>0</v>
      </c>
    </row>
    <row r="41" spans="1:10" s="144" customFormat="1">
      <c r="A41" s="140"/>
      <c r="B41" s="342" t="s">
        <v>199</v>
      </c>
      <c r="C41" s="343"/>
      <c r="D41" s="343"/>
      <c r="E41" s="343"/>
      <c r="F41" s="344"/>
      <c r="G41" s="146"/>
      <c r="H41" s="143"/>
      <c r="I41" s="142"/>
      <c r="J41" s="143">
        <f t="shared" si="3"/>
        <v>0</v>
      </c>
    </row>
    <row r="42" spans="1:10" s="144" customFormat="1">
      <c r="A42" s="140"/>
      <c r="B42" s="342" t="s">
        <v>199</v>
      </c>
      <c r="C42" s="343"/>
      <c r="D42" s="343"/>
      <c r="E42" s="343"/>
      <c r="F42" s="344"/>
      <c r="G42" s="146"/>
      <c r="H42" s="143"/>
      <c r="I42" s="142"/>
      <c r="J42" s="143">
        <f t="shared" si="3"/>
        <v>0</v>
      </c>
    </row>
    <row r="43" spans="1:10" s="144" customFormat="1">
      <c r="A43" s="140"/>
      <c r="B43" s="342" t="s">
        <v>199</v>
      </c>
      <c r="C43" s="343"/>
      <c r="D43" s="343"/>
      <c r="E43" s="343"/>
      <c r="F43" s="344"/>
      <c r="G43" s="146"/>
      <c r="H43" s="143"/>
      <c r="I43" s="142"/>
      <c r="J43" s="143">
        <f t="shared" si="3"/>
        <v>0</v>
      </c>
    </row>
    <row r="44" spans="1:10" s="144" customFormat="1">
      <c r="A44" s="140"/>
      <c r="B44" s="342" t="s">
        <v>199</v>
      </c>
      <c r="C44" s="343"/>
      <c r="D44" s="343"/>
      <c r="E44" s="343"/>
      <c r="F44" s="344"/>
      <c r="G44" s="146"/>
      <c r="H44" s="143"/>
      <c r="I44" s="142"/>
      <c r="J44" s="143">
        <f t="shared" si="3"/>
        <v>0</v>
      </c>
    </row>
    <row r="45" spans="1:10" s="144" customFormat="1">
      <c r="A45" s="140"/>
      <c r="B45" s="342" t="s">
        <v>199</v>
      </c>
      <c r="C45" s="343"/>
      <c r="D45" s="343"/>
      <c r="E45" s="343"/>
      <c r="F45" s="344"/>
      <c r="G45" s="146"/>
      <c r="H45" s="143"/>
      <c r="I45" s="142"/>
      <c r="J45" s="143">
        <f t="shared" si="3"/>
        <v>0</v>
      </c>
    </row>
    <row r="46" spans="1:10" s="144" customFormat="1">
      <c r="A46" s="140"/>
      <c r="B46" s="147"/>
      <c r="C46" s="148"/>
      <c r="D46" s="148"/>
      <c r="E46" s="148"/>
      <c r="F46" s="149"/>
      <c r="G46" s="146"/>
      <c r="H46" s="143"/>
      <c r="I46" s="142"/>
      <c r="J46" s="143"/>
    </row>
    <row r="47" spans="1:10" s="144" customFormat="1" ht="14.15" customHeight="1">
      <c r="A47" s="140"/>
      <c r="B47" s="342" t="s">
        <v>198</v>
      </c>
      <c r="C47" s="343"/>
      <c r="D47" s="343"/>
      <c r="E47" s="343"/>
      <c r="F47" s="344"/>
      <c r="G47" s="146"/>
      <c r="H47" s="143"/>
      <c r="I47" s="142"/>
      <c r="J47" s="143"/>
    </row>
    <row r="48" spans="1:10" s="144" customFormat="1">
      <c r="A48" s="140"/>
      <c r="B48" s="342" t="s">
        <v>199</v>
      </c>
      <c r="C48" s="343"/>
      <c r="D48" s="343"/>
      <c r="E48" s="343"/>
      <c r="F48" s="344"/>
      <c r="G48" s="146"/>
      <c r="H48" s="143"/>
      <c r="I48" s="142"/>
      <c r="J48" s="143">
        <f t="shared" ref="J48:J54" si="4">H48*3</f>
        <v>0</v>
      </c>
    </row>
    <row r="49" spans="1:10" s="144" customFormat="1">
      <c r="A49" s="140"/>
      <c r="B49" s="342" t="s">
        <v>199</v>
      </c>
      <c r="C49" s="343"/>
      <c r="D49" s="343"/>
      <c r="E49" s="343"/>
      <c r="F49" s="344"/>
      <c r="G49" s="146"/>
      <c r="H49" s="143"/>
      <c r="I49" s="142"/>
      <c r="J49" s="143">
        <f t="shared" si="4"/>
        <v>0</v>
      </c>
    </row>
    <row r="50" spans="1:10" s="144" customFormat="1">
      <c r="A50" s="140"/>
      <c r="B50" s="342" t="s">
        <v>199</v>
      </c>
      <c r="C50" s="343"/>
      <c r="D50" s="343"/>
      <c r="E50" s="343"/>
      <c r="F50" s="344"/>
      <c r="G50" s="146"/>
      <c r="H50" s="143"/>
      <c r="I50" s="142"/>
      <c r="J50" s="143">
        <f t="shared" si="4"/>
        <v>0</v>
      </c>
    </row>
    <row r="51" spans="1:10" s="144" customFormat="1">
      <c r="A51" s="140"/>
      <c r="B51" s="342" t="s">
        <v>199</v>
      </c>
      <c r="C51" s="343"/>
      <c r="D51" s="343"/>
      <c r="E51" s="343"/>
      <c r="F51" s="344"/>
      <c r="G51" s="146"/>
      <c r="H51" s="143"/>
      <c r="I51" s="142"/>
      <c r="J51" s="143">
        <f t="shared" si="4"/>
        <v>0</v>
      </c>
    </row>
    <row r="52" spans="1:10" s="144" customFormat="1">
      <c r="A52" s="140"/>
      <c r="B52" s="342" t="s">
        <v>199</v>
      </c>
      <c r="C52" s="343"/>
      <c r="D52" s="343"/>
      <c r="E52" s="343"/>
      <c r="F52" s="344"/>
      <c r="G52" s="146"/>
      <c r="H52" s="143"/>
      <c r="I52" s="142"/>
      <c r="J52" s="143">
        <f t="shared" si="4"/>
        <v>0</v>
      </c>
    </row>
    <row r="53" spans="1:10" s="144" customFormat="1">
      <c r="A53" s="140"/>
      <c r="B53" s="342" t="s">
        <v>199</v>
      </c>
      <c r="C53" s="343"/>
      <c r="D53" s="343"/>
      <c r="E53" s="343"/>
      <c r="F53" s="344"/>
      <c r="G53" s="146"/>
      <c r="H53" s="143"/>
      <c r="I53" s="142"/>
      <c r="J53" s="143">
        <f t="shared" si="4"/>
        <v>0</v>
      </c>
    </row>
    <row r="54" spans="1:10" s="144" customFormat="1">
      <c r="A54" s="140"/>
      <c r="B54" s="342" t="s">
        <v>199</v>
      </c>
      <c r="C54" s="343"/>
      <c r="D54" s="343"/>
      <c r="E54" s="343"/>
      <c r="F54" s="344"/>
      <c r="G54" s="146"/>
      <c r="H54" s="143"/>
      <c r="I54" s="142"/>
      <c r="J54" s="143">
        <f t="shared" si="4"/>
        <v>0</v>
      </c>
    </row>
    <row r="55" spans="1:10" s="144" customFormat="1">
      <c r="A55" s="140"/>
      <c r="B55" s="147"/>
      <c r="C55" s="148"/>
      <c r="D55" s="148"/>
      <c r="E55" s="148"/>
      <c r="F55" s="149"/>
      <c r="G55" s="146"/>
      <c r="H55" s="143"/>
      <c r="I55" s="142"/>
      <c r="J55" s="143"/>
    </row>
    <row r="56" spans="1:10" s="144" customFormat="1" ht="14.15" customHeight="1">
      <c r="A56" s="140"/>
      <c r="B56" s="342" t="s">
        <v>198</v>
      </c>
      <c r="C56" s="343"/>
      <c r="D56" s="343"/>
      <c r="E56" s="343"/>
      <c r="F56" s="344"/>
      <c r="G56" s="146"/>
      <c r="H56" s="143"/>
      <c r="I56" s="142"/>
      <c r="J56" s="143"/>
    </row>
    <row r="57" spans="1:10" s="144" customFormat="1">
      <c r="A57" s="140"/>
      <c r="B57" s="342" t="s">
        <v>199</v>
      </c>
      <c r="C57" s="343"/>
      <c r="D57" s="343"/>
      <c r="E57" s="343"/>
      <c r="F57" s="344"/>
      <c r="G57" s="146"/>
      <c r="H57" s="143"/>
      <c r="I57" s="142"/>
      <c r="J57" s="143">
        <f t="shared" ref="J57:J62" si="5">H57*3</f>
        <v>0</v>
      </c>
    </row>
    <row r="58" spans="1:10" s="144" customFormat="1">
      <c r="A58" s="140"/>
      <c r="B58" s="342" t="s">
        <v>199</v>
      </c>
      <c r="C58" s="343"/>
      <c r="D58" s="343"/>
      <c r="E58" s="343"/>
      <c r="F58" s="344"/>
      <c r="G58" s="146"/>
      <c r="H58" s="143"/>
      <c r="I58" s="142"/>
      <c r="J58" s="143">
        <f t="shared" si="5"/>
        <v>0</v>
      </c>
    </row>
    <row r="59" spans="1:10" s="144" customFormat="1">
      <c r="A59" s="140"/>
      <c r="B59" s="342" t="s">
        <v>199</v>
      </c>
      <c r="C59" s="343"/>
      <c r="D59" s="343"/>
      <c r="E59" s="343"/>
      <c r="F59" s="344"/>
      <c r="G59" s="146"/>
      <c r="H59" s="143"/>
      <c r="I59" s="142"/>
      <c r="J59" s="143">
        <f t="shared" si="5"/>
        <v>0</v>
      </c>
    </row>
    <row r="60" spans="1:10" s="144" customFormat="1">
      <c r="A60" s="140"/>
      <c r="B60" s="342" t="s">
        <v>199</v>
      </c>
      <c r="C60" s="343"/>
      <c r="D60" s="343"/>
      <c r="E60" s="343"/>
      <c r="F60" s="344"/>
      <c r="G60" s="146"/>
      <c r="H60" s="143"/>
      <c r="I60" s="142"/>
      <c r="J60" s="143">
        <f t="shared" si="5"/>
        <v>0</v>
      </c>
    </row>
    <row r="61" spans="1:10" s="144" customFormat="1">
      <c r="A61" s="140"/>
      <c r="B61" s="342" t="s">
        <v>199</v>
      </c>
      <c r="C61" s="343"/>
      <c r="D61" s="343"/>
      <c r="E61" s="343"/>
      <c r="F61" s="344"/>
      <c r="G61" s="146"/>
      <c r="H61" s="143"/>
      <c r="I61" s="142"/>
      <c r="J61" s="143">
        <f t="shared" si="5"/>
        <v>0</v>
      </c>
    </row>
    <row r="62" spans="1:10" s="144" customFormat="1">
      <c r="A62" s="140"/>
      <c r="B62" s="342" t="s">
        <v>199</v>
      </c>
      <c r="C62" s="343"/>
      <c r="D62" s="343"/>
      <c r="E62" s="343"/>
      <c r="F62" s="344"/>
      <c r="G62" s="146"/>
      <c r="H62" s="143"/>
      <c r="I62" s="142"/>
      <c r="J62" s="143">
        <f t="shared" si="5"/>
        <v>0</v>
      </c>
    </row>
    <row r="63" spans="1:10" ht="14.5" thickBot="1">
      <c r="A63" s="150"/>
      <c r="B63" s="352" t="s">
        <v>104</v>
      </c>
      <c r="C63" s="353"/>
      <c r="D63" s="353"/>
      <c r="E63" s="353"/>
      <c r="F63" s="354"/>
      <c r="G63" s="151"/>
      <c r="H63" s="151"/>
      <c r="I63" s="152"/>
      <c r="J63" s="151"/>
    </row>
    <row r="64" spans="1:10" ht="14.5" thickBot="1">
      <c r="A64" s="153">
        <v>2</v>
      </c>
      <c r="B64" s="355" t="s">
        <v>205</v>
      </c>
      <c r="C64" s="356"/>
      <c r="D64" s="356"/>
      <c r="E64" s="356"/>
      <c r="F64" s="357"/>
      <c r="G64" s="154"/>
      <c r="H64" s="154"/>
      <c r="I64" s="154" t="s">
        <v>196</v>
      </c>
      <c r="J64" s="154"/>
    </row>
    <row r="65" spans="1:10">
      <c r="A65" s="142"/>
      <c r="B65" s="339" t="s">
        <v>197</v>
      </c>
      <c r="C65" s="340"/>
      <c r="D65" s="340"/>
      <c r="E65" s="340"/>
      <c r="F65" s="341"/>
      <c r="G65" s="141"/>
      <c r="H65" s="141"/>
      <c r="I65" s="142"/>
      <c r="J65" s="141"/>
    </row>
    <row r="66" spans="1:10" s="144" customFormat="1" ht="14.15" customHeight="1">
      <c r="A66" s="142"/>
      <c r="B66" s="342" t="s">
        <v>198</v>
      </c>
      <c r="C66" s="343"/>
      <c r="D66" s="343"/>
      <c r="E66" s="343"/>
      <c r="F66" s="344"/>
      <c r="G66" s="143"/>
      <c r="H66" s="143"/>
      <c r="I66" s="142"/>
      <c r="J66" s="143"/>
    </row>
    <row r="67" spans="1:10" s="144" customFormat="1">
      <c r="A67" s="142"/>
      <c r="B67" s="342" t="s">
        <v>199</v>
      </c>
      <c r="C67" s="343"/>
      <c r="D67" s="343"/>
      <c r="E67" s="343"/>
      <c r="F67" s="344"/>
      <c r="G67" s="143"/>
      <c r="H67" s="143"/>
      <c r="I67" s="142"/>
      <c r="J67" s="143">
        <f t="shared" ref="J67:J68" si="6">H67*3</f>
        <v>0</v>
      </c>
    </row>
    <row r="68" spans="1:10" s="144" customFormat="1" ht="14.15" customHeight="1">
      <c r="A68" s="142"/>
      <c r="B68" s="342" t="s">
        <v>199</v>
      </c>
      <c r="C68" s="343"/>
      <c r="D68" s="343"/>
      <c r="E68" s="343"/>
      <c r="F68" s="344"/>
      <c r="G68" s="143"/>
      <c r="H68" s="143"/>
      <c r="I68" s="142"/>
      <c r="J68" s="143">
        <f t="shared" si="6"/>
        <v>0</v>
      </c>
    </row>
    <row r="69" spans="1:10" s="144" customFormat="1">
      <c r="A69" s="142"/>
      <c r="B69" s="342"/>
      <c r="C69" s="343"/>
      <c r="D69" s="343"/>
      <c r="E69" s="343"/>
      <c r="F69" s="344"/>
      <c r="G69" s="143"/>
      <c r="H69" s="143"/>
      <c r="I69" s="142"/>
      <c r="J69" s="143"/>
    </row>
    <row r="70" spans="1:10" s="144" customFormat="1">
      <c r="A70" s="140"/>
      <c r="B70" s="339" t="s">
        <v>200</v>
      </c>
      <c r="C70" s="340"/>
      <c r="D70" s="340"/>
      <c r="E70" s="340"/>
      <c r="F70" s="341"/>
      <c r="G70" s="143"/>
      <c r="H70" s="143"/>
      <c r="I70" s="142"/>
      <c r="J70" s="143"/>
    </row>
    <row r="71" spans="1:10" s="144" customFormat="1">
      <c r="A71" s="140"/>
      <c r="B71" s="342" t="s">
        <v>198</v>
      </c>
      <c r="C71" s="343"/>
      <c r="D71" s="343"/>
      <c r="E71" s="343"/>
      <c r="F71" s="344"/>
      <c r="G71" s="143"/>
      <c r="H71" s="143"/>
      <c r="I71" s="142"/>
      <c r="J71" s="143"/>
    </row>
    <row r="72" spans="1:10" s="144" customFormat="1">
      <c r="A72" s="140"/>
      <c r="B72" s="342" t="s">
        <v>199</v>
      </c>
      <c r="C72" s="343"/>
      <c r="D72" s="343"/>
      <c r="E72" s="343"/>
      <c r="F72" s="344"/>
      <c r="G72" s="143"/>
      <c r="H72" s="143"/>
      <c r="I72" s="142"/>
      <c r="J72" s="143">
        <f t="shared" ref="J72:J75" si="7">H72*3</f>
        <v>0</v>
      </c>
    </row>
    <row r="73" spans="1:10" s="144" customFormat="1">
      <c r="A73" s="140"/>
      <c r="B73" s="342" t="s">
        <v>199</v>
      </c>
      <c r="C73" s="343"/>
      <c r="D73" s="343"/>
      <c r="E73" s="343"/>
      <c r="F73" s="344"/>
      <c r="G73" s="143"/>
      <c r="H73" s="143"/>
      <c r="I73" s="142"/>
      <c r="J73" s="143">
        <f t="shared" si="7"/>
        <v>0</v>
      </c>
    </row>
    <row r="74" spans="1:10" s="144" customFormat="1">
      <c r="A74" s="140"/>
      <c r="B74" s="342" t="s">
        <v>199</v>
      </c>
      <c r="C74" s="343"/>
      <c r="D74" s="343"/>
      <c r="E74" s="343"/>
      <c r="F74" s="344"/>
      <c r="G74" s="143"/>
      <c r="H74" s="143"/>
      <c r="I74" s="142"/>
      <c r="J74" s="143">
        <f t="shared" si="7"/>
        <v>0</v>
      </c>
    </row>
    <row r="75" spans="1:10" s="144" customFormat="1">
      <c r="A75" s="140"/>
      <c r="B75" s="342" t="s">
        <v>199</v>
      </c>
      <c r="C75" s="343"/>
      <c r="D75" s="343"/>
      <c r="E75" s="343"/>
      <c r="F75" s="344"/>
      <c r="G75" s="143"/>
      <c r="H75" s="143"/>
      <c r="I75" s="142"/>
      <c r="J75" s="143">
        <f t="shared" si="7"/>
        <v>0</v>
      </c>
    </row>
    <row r="76" spans="1:10" ht="14.5" thickBot="1">
      <c r="A76" s="152"/>
      <c r="B76" s="352"/>
      <c r="C76" s="353"/>
      <c r="D76" s="353"/>
      <c r="E76" s="353"/>
      <c r="F76" s="354"/>
      <c r="G76" s="155"/>
      <c r="H76" s="155"/>
      <c r="I76" s="152"/>
      <c r="J76" s="155"/>
    </row>
    <row r="77" spans="1:10" ht="14.5" thickBot="1">
      <c r="A77" s="138">
        <v>3</v>
      </c>
      <c r="B77" s="336" t="s">
        <v>206</v>
      </c>
      <c r="C77" s="337"/>
      <c r="D77" s="337"/>
      <c r="E77" s="337"/>
      <c r="F77" s="338"/>
      <c r="G77" s="139"/>
      <c r="H77" s="139"/>
      <c r="I77" s="138" t="s">
        <v>207</v>
      </c>
      <c r="J77" s="139"/>
    </row>
    <row r="78" spans="1:10">
      <c r="A78" s="142"/>
      <c r="B78" s="358" t="s">
        <v>208</v>
      </c>
      <c r="C78" s="359"/>
      <c r="D78" s="359"/>
      <c r="E78" s="359"/>
      <c r="F78" s="360"/>
      <c r="G78" s="141"/>
      <c r="H78" s="141"/>
      <c r="I78" s="142"/>
      <c r="J78" s="141"/>
    </row>
    <row r="79" spans="1:10" ht="14.5" thickBot="1">
      <c r="A79" s="152"/>
      <c r="B79" s="352"/>
      <c r="C79" s="353"/>
      <c r="D79" s="353"/>
      <c r="E79" s="353"/>
      <c r="F79" s="354"/>
      <c r="G79" s="155"/>
      <c r="H79" s="155"/>
      <c r="I79" s="152"/>
      <c r="J79" s="155"/>
    </row>
    <row r="80" spans="1:10" ht="14.5" thickBot="1">
      <c r="A80" s="153">
        <v>4</v>
      </c>
      <c r="B80" s="336" t="s">
        <v>209</v>
      </c>
      <c r="C80" s="337"/>
      <c r="D80" s="337"/>
      <c r="E80" s="337"/>
      <c r="F80" s="338"/>
      <c r="G80" s="154"/>
      <c r="H80" s="154"/>
      <c r="I80" s="154" t="s">
        <v>196</v>
      </c>
      <c r="J80" s="154"/>
    </row>
    <row r="81" spans="1:10">
      <c r="A81" s="142"/>
      <c r="B81" s="358" t="s">
        <v>208</v>
      </c>
      <c r="C81" s="359"/>
      <c r="D81" s="359"/>
      <c r="E81" s="359"/>
      <c r="F81" s="360"/>
      <c r="G81" s="141"/>
      <c r="H81" s="141"/>
      <c r="I81" s="142"/>
      <c r="J81" s="141"/>
    </row>
    <row r="82" spans="1:10" ht="14.5" thickBot="1">
      <c r="A82" s="152"/>
      <c r="B82" s="352"/>
      <c r="C82" s="353"/>
      <c r="D82" s="353"/>
      <c r="E82" s="353"/>
      <c r="F82" s="354"/>
      <c r="G82" s="155"/>
      <c r="H82" s="155"/>
      <c r="I82" s="152"/>
      <c r="J82" s="155"/>
    </row>
    <row r="83" spans="1:10" ht="14.5" thickBot="1">
      <c r="A83" s="138">
        <v>5</v>
      </c>
      <c r="B83" s="336" t="s">
        <v>210</v>
      </c>
      <c r="C83" s="337"/>
      <c r="D83" s="337"/>
      <c r="E83" s="337"/>
      <c r="F83" s="338"/>
      <c r="G83" s="139"/>
      <c r="H83" s="139"/>
      <c r="I83" s="138" t="s">
        <v>211</v>
      </c>
      <c r="J83" s="139"/>
    </row>
    <row r="84" spans="1:10">
      <c r="A84" s="142"/>
      <c r="B84" s="358" t="s">
        <v>208</v>
      </c>
      <c r="C84" s="359"/>
      <c r="D84" s="359"/>
      <c r="E84" s="359"/>
      <c r="F84" s="360"/>
      <c r="G84" s="141"/>
      <c r="H84" s="141"/>
      <c r="I84" s="142"/>
      <c r="J84" s="141"/>
    </row>
    <row r="85" spans="1:10" ht="14.5" thickBot="1">
      <c r="A85" s="152"/>
      <c r="B85" s="352"/>
      <c r="C85" s="353"/>
      <c r="D85" s="353"/>
      <c r="E85" s="353"/>
      <c r="F85" s="354"/>
      <c r="G85" s="151"/>
      <c r="H85" s="151"/>
      <c r="I85" s="152"/>
      <c r="J85" s="151"/>
    </row>
    <row r="86" spans="1:10" ht="14.5" thickBot="1">
      <c r="A86" s="336" t="s">
        <v>212</v>
      </c>
      <c r="B86" s="337"/>
      <c r="C86" s="337"/>
      <c r="D86" s="337"/>
      <c r="E86" s="337"/>
      <c r="F86" s="337"/>
      <c r="G86" s="337"/>
      <c r="H86" s="337"/>
      <c r="I86" s="337"/>
      <c r="J86" s="338"/>
    </row>
    <row r="87" spans="1:10" ht="14.5" thickBot="1">
      <c r="A87" s="138">
        <v>1</v>
      </c>
      <c r="B87" s="336" t="s">
        <v>195</v>
      </c>
      <c r="C87" s="337"/>
      <c r="D87" s="337"/>
      <c r="E87" s="337"/>
      <c r="F87" s="338"/>
      <c r="G87" s="139"/>
      <c r="H87" s="139"/>
      <c r="I87" s="138" t="s">
        <v>213</v>
      </c>
      <c r="J87" s="139"/>
    </row>
    <row r="88" spans="1:10">
      <c r="A88" s="140"/>
      <c r="B88" s="339" t="s">
        <v>214</v>
      </c>
      <c r="C88" s="340"/>
      <c r="D88" s="340"/>
      <c r="E88" s="340"/>
      <c r="F88" s="341"/>
      <c r="G88" s="141"/>
      <c r="H88" s="141"/>
      <c r="I88" s="361"/>
      <c r="J88" s="141"/>
    </row>
    <row r="89" spans="1:10" s="144" customFormat="1" ht="14.15" customHeight="1">
      <c r="A89" s="142"/>
      <c r="B89" s="342" t="s">
        <v>198</v>
      </c>
      <c r="C89" s="343"/>
      <c r="D89" s="343"/>
      <c r="E89" s="343"/>
      <c r="F89" s="344"/>
      <c r="G89" s="143"/>
      <c r="H89" s="143"/>
      <c r="I89" s="361"/>
      <c r="J89" s="143"/>
    </row>
    <row r="90" spans="1:10" s="144" customFormat="1">
      <c r="A90" s="142"/>
      <c r="B90" s="342" t="s">
        <v>199</v>
      </c>
      <c r="C90" s="343"/>
      <c r="D90" s="343"/>
      <c r="E90" s="343"/>
      <c r="F90" s="344"/>
      <c r="G90" s="143"/>
      <c r="H90" s="156"/>
      <c r="I90" s="361"/>
      <c r="J90" s="143">
        <f t="shared" ref="J90:J93" si="8">H90*4</f>
        <v>0</v>
      </c>
    </row>
    <row r="91" spans="1:10" s="144" customFormat="1">
      <c r="A91" s="142"/>
      <c r="B91" s="342" t="s">
        <v>199</v>
      </c>
      <c r="C91" s="343"/>
      <c r="D91" s="343"/>
      <c r="E91" s="343"/>
      <c r="F91" s="344"/>
      <c r="G91" s="143"/>
      <c r="H91" s="156"/>
      <c r="I91" s="361"/>
      <c r="J91" s="143">
        <f t="shared" si="8"/>
        <v>0</v>
      </c>
    </row>
    <row r="92" spans="1:10" s="144" customFormat="1">
      <c r="A92" s="142"/>
      <c r="B92" s="342" t="s">
        <v>199</v>
      </c>
      <c r="C92" s="343"/>
      <c r="D92" s="343"/>
      <c r="E92" s="343"/>
      <c r="F92" s="344"/>
      <c r="G92" s="143"/>
      <c r="H92" s="156"/>
      <c r="I92" s="361"/>
      <c r="J92" s="143">
        <f t="shared" si="8"/>
        <v>0</v>
      </c>
    </row>
    <row r="93" spans="1:10" s="144" customFormat="1">
      <c r="A93" s="142"/>
      <c r="B93" s="342" t="s">
        <v>199</v>
      </c>
      <c r="C93" s="343"/>
      <c r="D93" s="343"/>
      <c r="E93" s="343"/>
      <c r="F93" s="344"/>
      <c r="G93" s="143"/>
      <c r="H93" s="156"/>
      <c r="I93" s="361"/>
      <c r="J93" s="143">
        <f t="shared" si="8"/>
        <v>0</v>
      </c>
    </row>
    <row r="94" spans="1:10" s="144" customFormat="1" ht="14.15" customHeight="1">
      <c r="A94" s="142"/>
      <c r="B94" s="342" t="s">
        <v>198</v>
      </c>
      <c r="C94" s="343"/>
      <c r="D94" s="343"/>
      <c r="E94" s="343"/>
      <c r="F94" s="344"/>
      <c r="G94" s="143"/>
      <c r="H94" s="143"/>
      <c r="I94" s="361"/>
      <c r="J94" s="143"/>
    </row>
    <row r="95" spans="1:10" s="144" customFormat="1">
      <c r="A95" s="142"/>
      <c r="B95" s="342" t="s">
        <v>199</v>
      </c>
      <c r="C95" s="343"/>
      <c r="D95" s="343"/>
      <c r="E95" s="343"/>
      <c r="F95" s="344"/>
      <c r="G95" s="143"/>
      <c r="H95" s="143"/>
      <c r="I95" s="361"/>
      <c r="J95" s="143">
        <f t="shared" ref="J95:J98" si="9">H95*4</f>
        <v>0</v>
      </c>
    </row>
    <row r="96" spans="1:10" s="144" customFormat="1">
      <c r="A96" s="142"/>
      <c r="B96" s="342" t="s">
        <v>199</v>
      </c>
      <c r="C96" s="343"/>
      <c r="D96" s="343"/>
      <c r="E96" s="343"/>
      <c r="F96" s="344"/>
      <c r="G96" s="143"/>
      <c r="H96" s="143"/>
      <c r="I96" s="361"/>
      <c r="J96" s="143">
        <f t="shared" si="9"/>
        <v>0</v>
      </c>
    </row>
    <row r="97" spans="1:10" s="144" customFormat="1">
      <c r="A97" s="142"/>
      <c r="B97" s="342" t="s">
        <v>199</v>
      </c>
      <c r="C97" s="343"/>
      <c r="D97" s="343"/>
      <c r="E97" s="343"/>
      <c r="F97" s="344"/>
      <c r="G97" s="143"/>
      <c r="H97" s="143"/>
      <c r="I97" s="361"/>
      <c r="J97" s="143">
        <f t="shared" si="9"/>
        <v>0</v>
      </c>
    </row>
    <row r="98" spans="1:10" s="144" customFormat="1">
      <c r="A98" s="142"/>
      <c r="B98" s="342" t="s">
        <v>199</v>
      </c>
      <c r="C98" s="343"/>
      <c r="D98" s="343"/>
      <c r="E98" s="343"/>
      <c r="F98" s="344"/>
      <c r="G98" s="143"/>
      <c r="H98" s="143"/>
      <c r="I98" s="361"/>
      <c r="J98" s="143">
        <f t="shared" si="9"/>
        <v>0</v>
      </c>
    </row>
    <row r="99" spans="1:10" s="144" customFormat="1" ht="14.15" customHeight="1">
      <c r="A99" s="145"/>
      <c r="B99" s="342" t="s">
        <v>198</v>
      </c>
      <c r="C99" s="343"/>
      <c r="D99" s="343"/>
      <c r="E99" s="343"/>
      <c r="F99" s="344"/>
      <c r="G99" s="143"/>
      <c r="H99" s="143"/>
      <c r="I99" s="361"/>
      <c r="J99" s="143"/>
    </row>
    <row r="100" spans="1:10" s="144" customFormat="1">
      <c r="A100" s="145"/>
      <c r="B100" s="342" t="s">
        <v>199</v>
      </c>
      <c r="C100" s="343"/>
      <c r="D100" s="343"/>
      <c r="E100" s="343"/>
      <c r="F100" s="344"/>
      <c r="G100" s="143"/>
      <c r="H100" s="143"/>
      <c r="I100" s="361"/>
      <c r="J100" s="143">
        <f>H100</f>
        <v>0</v>
      </c>
    </row>
    <row r="101" spans="1:10" s="144" customFormat="1" ht="14.15" customHeight="1">
      <c r="A101" s="142"/>
      <c r="B101" s="342" t="s">
        <v>199</v>
      </c>
      <c r="C101" s="343"/>
      <c r="D101" s="343"/>
      <c r="E101" s="343"/>
      <c r="F101" s="344"/>
      <c r="G101" s="143"/>
      <c r="H101" s="143"/>
      <c r="I101" s="361"/>
      <c r="J101" s="143"/>
    </row>
    <row r="102" spans="1:10" s="144" customFormat="1">
      <c r="A102" s="142"/>
      <c r="B102" s="342" t="s">
        <v>199</v>
      </c>
      <c r="C102" s="343"/>
      <c r="D102" s="343"/>
      <c r="E102" s="343"/>
      <c r="F102" s="344"/>
      <c r="G102" s="143"/>
      <c r="H102" s="143"/>
      <c r="I102" s="361"/>
      <c r="J102" s="143">
        <f>H102*4</f>
        <v>0</v>
      </c>
    </row>
    <row r="103" spans="1:10" s="144" customFormat="1" ht="14.15" customHeight="1">
      <c r="A103" s="142"/>
      <c r="B103" s="342" t="s">
        <v>199</v>
      </c>
      <c r="C103" s="343"/>
      <c r="D103" s="343"/>
      <c r="E103" s="343"/>
      <c r="F103" s="344"/>
      <c r="G103" s="143"/>
      <c r="H103" s="143"/>
      <c r="I103" s="361"/>
      <c r="J103" s="143"/>
    </row>
    <row r="104" spans="1:10" s="144" customFormat="1">
      <c r="A104" s="142"/>
      <c r="B104" s="342"/>
      <c r="C104" s="343"/>
      <c r="D104" s="343"/>
      <c r="E104" s="343"/>
      <c r="F104" s="344"/>
      <c r="G104" s="143"/>
      <c r="H104" s="143"/>
      <c r="I104" s="361"/>
      <c r="J104" s="143"/>
    </row>
    <row r="105" spans="1:10" s="144" customFormat="1">
      <c r="A105" s="142"/>
      <c r="B105" s="339" t="s">
        <v>215</v>
      </c>
      <c r="C105" s="340"/>
      <c r="D105" s="340"/>
      <c r="E105" s="340"/>
      <c r="F105" s="341"/>
      <c r="G105" s="143"/>
      <c r="H105" s="143"/>
      <c r="I105" s="361"/>
      <c r="J105" s="143"/>
    </row>
    <row r="106" spans="1:10" s="144" customFormat="1" ht="14.15" customHeight="1">
      <c r="A106" s="142"/>
      <c r="B106" s="342" t="s">
        <v>198</v>
      </c>
      <c r="C106" s="343"/>
      <c r="D106" s="343"/>
      <c r="E106" s="343"/>
      <c r="F106" s="344"/>
      <c r="G106" s="143"/>
      <c r="H106" s="143"/>
      <c r="I106" s="361"/>
      <c r="J106" s="143"/>
    </row>
    <row r="107" spans="1:10" s="144" customFormat="1" ht="14.15" customHeight="1">
      <c r="A107" s="142"/>
      <c r="B107" s="342" t="s">
        <v>199</v>
      </c>
      <c r="C107" s="343"/>
      <c r="D107" s="343"/>
      <c r="E107" s="343"/>
      <c r="F107" s="344"/>
      <c r="G107" s="143"/>
      <c r="H107" s="143"/>
      <c r="I107" s="361"/>
      <c r="J107" s="143">
        <f>H107*4</f>
        <v>0</v>
      </c>
    </row>
    <row r="108" spans="1:10" s="144" customFormat="1">
      <c r="A108" s="142"/>
      <c r="B108" s="342"/>
      <c r="C108" s="343"/>
      <c r="D108" s="343"/>
      <c r="E108" s="343"/>
      <c r="F108" s="344"/>
      <c r="G108" s="143"/>
      <c r="H108" s="143"/>
      <c r="I108" s="361"/>
      <c r="J108" s="143"/>
    </row>
    <row r="109" spans="1:10">
      <c r="A109" s="140"/>
      <c r="B109" s="339" t="s">
        <v>216</v>
      </c>
      <c r="C109" s="340"/>
      <c r="D109" s="340"/>
      <c r="E109" s="340"/>
      <c r="F109" s="341"/>
      <c r="G109" s="141"/>
      <c r="H109" s="141"/>
      <c r="I109" s="361"/>
      <c r="J109" s="141"/>
    </row>
    <row r="110" spans="1:10" s="144" customFormat="1" ht="14.15" customHeight="1">
      <c r="A110" s="157"/>
      <c r="B110" s="342" t="s">
        <v>198</v>
      </c>
      <c r="C110" s="343"/>
      <c r="D110" s="343"/>
      <c r="E110" s="343"/>
      <c r="F110" s="344"/>
      <c r="G110" s="146"/>
      <c r="H110" s="143"/>
      <c r="I110" s="361"/>
      <c r="J110" s="143">
        <f>H110*4</f>
        <v>0</v>
      </c>
    </row>
    <row r="111" spans="1:10" s="144" customFormat="1" ht="14.15" customHeight="1">
      <c r="A111" s="157"/>
      <c r="B111" s="342" t="s">
        <v>199</v>
      </c>
      <c r="C111" s="343"/>
      <c r="D111" s="343"/>
      <c r="E111" s="343"/>
      <c r="F111" s="344"/>
      <c r="G111" s="146"/>
      <c r="H111" s="143"/>
      <c r="I111" s="361"/>
      <c r="J111" s="143"/>
    </row>
    <row r="112" spans="1:10" s="144" customFormat="1">
      <c r="A112" s="142"/>
      <c r="B112" s="342"/>
      <c r="C112" s="343"/>
      <c r="D112" s="343"/>
      <c r="E112" s="343"/>
      <c r="F112" s="344"/>
      <c r="G112" s="143"/>
      <c r="H112" s="143"/>
      <c r="I112" s="361"/>
      <c r="J112" s="143"/>
    </row>
    <row r="113" spans="1:10">
      <c r="A113" s="140"/>
      <c r="B113" s="339" t="s">
        <v>217</v>
      </c>
      <c r="C113" s="340"/>
      <c r="D113" s="340"/>
      <c r="E113" s="340"/>
      <c r="F113" s="341"/>
      <c r="G113" s="141"/>
      <c r="H113" s="141"/>
      <c r="I113" s="361"/>
      <c r="J113" s="141"/>
    </row>
    <row r="114" spans="1:10" s="144" customFormat="1" ht="14.15" customHeight="1">
      <c r="A114" s="157"/>
      <c r="B114" s="342" t="s">
        <v>198</v>
      </c>
      <c r="C114" s="343"/>
      <c r="D114" s="343"/>
      <c r="E114" s="343"/>
      <c r="F114" s="344"/>
      <c r="G114" s="146"/>
      <c r="H114" s="143"/>
      <c r="I114" s="361"/>
      <c r="J114" s="143"/>
    </row>
    <row r="115" spans="1:10" s="144" customFormat="1">
      <c r="A115" s="157"/>
      <c r="B115" s="342" t="s">
        <v>199</v>
      </c>
      <c r="C115" s="343"/>
      <c r="D115" s="343"/>
      <c r="E115" s="343"/>
      <c r="F115" s="344"/>
      <c r="G115" s="146"/>
      <c r="H115" s="143"/>
      <c r="I115" s="361"/>
      <c r="J115" s="143">
        <f t="shared" ref="J115" si="10">H115*4</f>
        <v>0</v>
      </c>
    </row>
    <row r="116" spans="1:10" s="144" customFormat="1">
      <c r="A116" s="142"/>
      <c r="B116" s="342"/>
      <c r="C116" s="343"/>
      <c r="D116" s="343"/>
      <c r="E116" s="343"/>
      <c r="F116" s="344"/>
      <c r="G116" s="143"/>
      <c r="H116" s="143"/>
      <c r="I116" s="361"/>
      <c r="J116" s="143"/>
    </row>
    <row r="117" spans="1:10" s="144" customFormat="1">
      <c r="A117" s="142"/>
      <c r="B117" s="342" t="s">
        <v>218</v>
      </c>
      <c r="C117" s="343"/>
      <c r="D117" s="343"/>
      <c r="E117" s="343"/>
      <c r="F117" s="344"/>
      <c r="G117" s="143"/>
      <c r="H117" s="143"/>
      <c r="I117" s="361"/>
      <c r="J117" s="143"/>
    </row>
    <row r="118" spans="1:10" s="144" customFormat="1" ht="14.15" customHeight="1">
      <c r="A118" s="142"/>
      <c r="B118" s="342" t="s">
        <v>198</v>
      </c>
      <c r="C118" s="343"/>
      <c r="D118" s="343"/>
      <c r="E118" s="343"/>
      <c r="F118" s="344"/>
      <c r="G118" s="143"/>
      <c r="H118" s="143"/>
      <c r="I118" s="361"/>
      <c r="J118" s="143"/>
    </row>
    <row r="119" spans="1:10" s="144" customFormat="1" ht="14.15" customHeight="1">
      <c r="A119" s="142"/>
      <c r="B119" s="342" t="s">
        <v>199</v>
      </c>
      <c r="C119" s="343"/>
      <c r="D119" s="343"/>
      <c r="E119" s="343"/>
      <c r="F119" s="344"/>
      <c r="G119" s="143"/>
      <c r="H119" s="143"/>
      <c r="I119" s="361"/>
      <c r="J119" s="143">
        <f t="shared" ref="J119" si="11">H119*4</f>
        <v>0</v>
      </c>
    </row>
    <row r="120" spans="1:10" s="144" customFormat="1">
      <c r="A120" s="142"/>
      <c r="B120" s="363"/>
      <c r="C120" s="364"/>
      <c r="D120" s="364"/>
      <c r="E120" s="364"/>
      <c r="F120" s="365"/>
      <c r="G120" s="143"/>
      <c r="H120" s="143"/>
      <c r="I120" s="361"/>
      <c r="J120" s="143"/>
    </row>
    <row r="121" spans="1:10" s="144" customFormat="1">
      <c r="A121" s="142"/>
      <c r="B121" s="342" t="s">
        <v>219</v>
      </c>
      <c r="C121" s="343"/>
      <c r="D121" s="343"/>
      <c r="E121" s="343"/>
      <c r="F121" s="344"/>
      <c r="G121" s="143"/>
      <c r="H121" s="143"/>
      <c r="I121" s="361"/>
      <c r="J121" s="143"/>
    </row>
    <row r="122" spans="1:10" s="144" customFormat="1" ht="14.15" customHeight="1">
      <c r="A122" s="142"/>
      <c r="B122" s="342" t="s">
        <v>198</v>
      </c>
      <c r="C122" s="343"/>
      <c r="D122" s="343"/>
      <c r="E122" s="343"/>
      <c r="F122" s="344"/>
      <c r="G122" s="143"/>
      <c r="H122" s="143"/>
      <c r="I122" s="361"/>
      <c r="J122" s="143"/>
    </row>
    <row r="123" spans="1:10" s="144" customFormat="1" ht="14.15" customHeight="1">
      <c r="A123" s="142"/>
      <c r="B123" s="342" t="s">
        <v>199</v>
      </c>
      <c r="C123" s="343"/>
      <c r="D123" s="343"/>
      <c r="E123" s="343"/>
      <c r="F123" s="344"/>
      <c r="G123" s="143"/>
      <c r="H123" s="143"/>
      <c r="I123" s="361"/>
      <c r="J123" s="143">
        <f t="shared" ref="J123" si="12">H123*4</f>
        <v>0</v>
      </c>
    </row>
    <row r="124" spans="1:10" s="144" customFormat="1">
      <c r="A124" s="142"/>
      <c r="B124" s="342"/>
      <c r="C124" s="343"/>
      <c r="D124" s="343"/>
      <c r="E124" s="343"/>
      <c r="F124" s="344"/>
      <c r="G124" s="143"/>
      <c r="H124" s="143"/>
      <c r="I124" s="361"/>
      <c r="J124" s="143"/>
    </row>
    <row r="125" spans="1:10" s="144" customFormat="1" ht="39" customHeight="1">
      <c r="A125" s="142"/>
      <c r="B125" s="342" t="s">
        <v>220</v>
      </c>
      <c r="C125" s="343"/>
      <c r="D125" s="343"/>
      <c r="E125" s="343"/>
      <c r="F125" s="344"/>
      <c r="G125" s="143"/>
      <c r="H125" s="143"/>
      <c r="I125" s="361"/>
      <c r="J125" s="143"/>
    </row>
    <row r="126" spans="1:10" s="144" customFormat="1" ht="14.15" customHeight="1">
      <c r="A126" s="142"/>
      <c r="B126" s="342" t="s">
        <v>198</v>
      </c>
      <c r="C126" s="343"/>
      <c r="D126" s="343"/>
      <c r="E126" s="343"/>
      <c r="F126" s="344"/>
      <c r="G126" s="143"/>
      <c r="H126" s="143"/>
      <c r="I126" s="361"/>
      <c r="J126" s="143"/>
    </row>
    <row r="127" spans="1:10" s="144" customFormat="1" ht="14.15" customHeight="1">
      <c r="A127" s="142"/>
      <c r="B127" s="342" t="s">
        <v>199</v>
      </c>
      <c r="C127" s="343"/>
      <c r="D127" s="343"/>
      <c r="E127" s="343"/>
      <c r="F127" s="344"/>
      <c r="G127" s="143"/>
      <c r="H127" s="143"/>
      <c r="I127" s="361"/>
      <c r="J127" s="143">
        <f>H127*4</f>
        <v>0</v>
      </c>
    </row>
    <row r="128" spans="1:10" ht="14.5" thickBot="1">
      <c r="A128" s="150"/>
      <c r="B128" s="352"/>
      <c r="C128" s="353"/>
      <c r="D128" s="353"/>
      <c r="E128" s="353"/>
      <c r="F128" s="354"/>
      <c r="G128" s="151"/>
      <c r="H128" s="151"/>
      <c r="I128" s="362"/>
      <c r="J128" s="151"/>
    </row>
    <row r="129" spans="1:10" ht="14.5" thickBot="1">
      <c r="A129" s="153">
        <v>2</v>
      </c>
      <c r="B129" s="355" t="s">
        <v>205</v>
      </c>
      <c r="C129" s="356"/>
      <c r="D129" s="356"/>
      <c r="E129" s="356"/>
      <c r="F129" s="357"/>
      <c r="G129" s="154"/>
      <c r="H129" s="154"/>
      <c r="I129" s="154" t="s">
        <v>213</v>
      </c>
      <c r="J129" s="154"/>
    </row>
    <row r="130" spans="1:10">
      <c r="A130" s="140"/>
      <c r="B130" s="339" t="s">
        <v>221</v>
      </c>
      <c r="C130" s="340"/>
      <c r="D130" s="340"/>
      <c r="E130" s="340"/>
      <c r="F130" s="341"/>
      <c r="G130" s="141"/>
      <c r="H130" s="141"/>
      <c r="I130" s="141"/>
      <c r="J130" s="141"/>
    </row>
    <row r="131" spans="1:10" s="144" customFormat="1" ht="14.15" customHeight="1">
      <c r="A131" s="157"/>
      <c r="B131" s="342" t="s">
        <v>198</v>
      </c>
      <c r="C131" s="343"/>
      <c r="D131" s="343"/>
      <c r="E131" s="343"/>
      <c r="F131" s="344"/>
      <c r="G131" s="146"/>
      <c r="H131" s="143"/>
      <c r="I131" s="141"/>
      <c r="J131" s="143"/>
    </row>
    <row r="132" spans="1:10" s="144" customFormat="1">
      <c r="A132" s="157"/>
      <c r="B132" s="342" t="s">
        <v>199</v>
      </c>
      <c r="C132" s="343"/>
      <c r="D132" s="343"/>
      <c r="E132" s="343"/>
      <c r="F132" s="344"/>
      <c r="G132" s="146"/>
      <c r="H132" s="143"/>
      <c r="I132" s="141"/>
      <c r="J132" s="143">
        <f t="shared" ref="J132" si="13">H132*4</f>
        <v>0</v>
      </c>
    </row>
    <row r="133" spans="1:10" s="144" customFormat="1">
      <c r="A133" s="157"/>
      <c r="B133" s="158"/>
      <c r="C133" s="159"/>
      <c r="D133" s="159"/>
      <c r="E133" s="159"/>
      <c r="F133" s="160"/>
      <c r="G133" s="146"/>
      <c r="H133" s="143"/>
      <c r="I133" s="141"/>
      <c r="J133" s="143"/>
    </row>
    <row r="134" spans="1:10" s="144" customFormat="1">
      <c r="A134" s="157"/>
      <c r="B134" s="366" t="s">
        <v>222</v>
      </c>
      <c r="C134" s="367"/>
      <c r="D134" s="367"/>
      <c r="E134" s="367"/>
      <c r="F134" s="368"/>
      <c r="G134" s="146"/>
      <c r="H134" s="143"/>
      <c r="I134" s="141"/>
      <c r="J134" s="143"/>
    </row>
    <row r="135" spans="1:10" s="144" customFormat="1">
      <c r="A135" s="157"/>
      <c r="B135" s="342" t="s">
        <v>198</v>
      </c>
      <c r="C135" s="343"/>
      <c r="D135" s="343"/>
      <c r="E135" s="343"/>
      <c r="F135" s="344"/>
      <c r="G135" s="146"/>
      <c r="H135" s="143"/>
      <c r="I135" s="141"/>
      <c r="J135" s="143"/>
    </row>
    <row r="136" spans="1:10" s="144" customFormat="1">
      <c r="A136" s="157"/>
      <c r="B136" s="342" t="s">
        <v>199</v>
      </c>
      <c r="C136" s="343"/>
      <c r="D136" s="343"/>
      <c r="E136" s="343"/>
      <c r="F136" s="344"/>
      <c r="G136" s="146"/>
      <c r="H136" s="143"/>
      <c r="I136" s="141"/>
      <c r="J136" s="143">
        <f t="shared" ref="J136" si="14">H136*4</f>
        <v>0</v>
      </c>
    </row>
    <row r="137" spans="1:10" s="144" customFormat="1">
      <c r="A137" s="157"/>
      <c r="B137" s="147"/>
      <c r="C137" s="148"/>
      <c r="D137" s="148"/>
      <c r="E137" s="148"/>
      <c r="F137" s="149"/>
      <c r="G137" s="146"/>
      <c r="H137" s="143"/>
      <c r="I137" s="141"/>
      <c r="J137" s="143"/>
    </row>
    <row r="138" spans="1:10" s="144" customFormat="1">
      <c r="A138" s="157"/>
      <c r="B138" s="366" t="s">
        <v>223</v>
      </c>
      <c r="C138" s="367"/>
      <c r="D138" s="367"/>
      <c r="E138" s="367"/>
      <c r="F138" s="368"/>
      <c r="G138" s="146"/>
      <c r="H138" s="143"/>
      <c r="I138" s="141"/>
      <c r="J138" s="143"/>
    </row>
    <row r="139" spans="1:10" s="144" customFormat="1">
      <c r="A139" s="157"/>
      <c r="B139" s="342" t="s">
        <v>198</v>
      </c>
      <c r="C139" s="343"/>
      <c r="D139" s="343"/>
      <c r="E139" s="343"/>
      <c r="F139" s="344"/>
      <c r="G139" s="146"/>
      <c r="H139" s="143"/>
      <c r="I139" s="141"/>
      <c r="J139" s="143"/>
    </row>
    <row r="140" spans="1:10" ht="14.5" thickBot="1">
      <c r="A140" s="152"/>
      <c r="B140" s="342" t="s">
        <v>199</v>
      </c>
      <c r="C140" s="343"/>
      <c r="D140" s="343"/>
      <c r="E140" s="343"/>
      <c r="F140" s="344"/>
      <c r="G140" s="155"/>
      <c r="H140" s="155"/>
      <c r="I140" s="152"/>
      <c r="J140" s="143">
        <f t="shared" ref="J140" si="15">H140*4</f>
        <v>0</v>
      </c>
    </row>
    <row r="141" spans="1:10" ht="14.5" thickBot="1">
      <c r="A141" s="138">
        <v>3</v>
      </c>
      <c r="B141" s="336" t="s">
        <v>206</v>
      </c>
      <c r="C141" s="337"/>
      <c r="D141" s="337"/>
      <c r="E141" s="337"/>
      <c r="F141" s="338"/>
      <c r="G141" s="139"/>
      <c r="H141" s="139"/>
      <c r="I141" s="138" t="s">
        <v>207</v>
      </c>
      <c r="J141" s="139"/>
    </row>
    <row r="142" spans="1:10" ht="21" customHeight="1">
      <c r="A142" s="142"/>
      <c r="B142" s="358" t="s">
        <v>208</v>
      </c>
      <c r="C142" s="359"/>
      <c r="D142" s="359"/>
      <c r="E142" s="359"/>
      <c r="F142" s="360"/>
      <c r="G142" s="141"/>
      <c r="H142" s="141"/>
      <c r="I142" s="142"/>
      <c r="J142" s="141"/>
    </row>
    <row r="143" spans="1:10" ht="14.5" thickBot="1">
      <c r="A143" s="152"/>
      <c r="B143" s="352"/>
      <c r="C143" s="353"/>
      <c r="D143" s="353"/>
      <c r="E143" s="353"/>
      <c r="F143" s="354"/>
      <c r="G143" s="155"/>
      <c r="H143" s="155"/>
      <c r="I143" s="152"/>
      <c r="J143" s="155"/>
    </row>
    <row r="144" spans="1:10" ht="14.5" thickBot="1">
      <c r="A144" s="153">
        <v>4</v>
      </c>
      <c r="B144" s="336" t="s">
        <v>209</v>
      </c>
      <c r="C144" s="337"/>
      <c r="D144" s="337"/>
      <c r="E144" s="337"/>
      <c r="F144" s="338"/>
      <c r="G144" s="154"/>
      <c r="H144" s="154"/>
      <c r="I144" s="154" t="s">
        <v>213</v>
      </c>
      <c r="J144" s="154"/>
    </row>
    <row r="145" spans="1:10" ht="21" customHeight="1">
      <c r="A145" s="142"/>
      <c r="B145" s="339" t="s">
        <v>224</v>
      </c>
      <c r="C145" s="340"/>
      <c r="D145" s="340"/>
      <c r="E145" s="340"/>
      <c r="F145" s="341"/>
      <c r="G145" s="141"/>
      <c r="H145" s="141"/>
      <c r="I145" s="142"/>
      <c r="J145" s="141"/>
    </row>
    <row r="146" spans="1:10" s="144" customFormat="1" ht="14.15" customHeight="1">
      <c r="A146" s="145"/>
      <c r="B146" s="342" t="s">
        <v>198</v>
      </c>
      <c r="C146" s="343"/>
      <c r="D146" s="343"/>
      <c r="E146" s="343"/>
      <c r="F146" s="344"/>
      <c r="G146" s="143"/>
      <c r="H146" s="143"/>
      <c r="I146" s="142"/>
      <c r="J146" s="143"/>
    </row>
    <row r="147" spans="1:10" s="144" customFormat="1">
      <c r="A147" s="145"/>
      <c r="B147" s="342" t="s">
        <v>199</v>
      </c>
      <c r="C147" s="343"/>
      <c r="D147" s="343"/>
      <c r="E147" s="343"/>
      <c r="F147" s="344"/>
      <c r="G147" s="143"/>
      <c r="H147" s="143"/>
      <c r="I147" s="142"/>
      <c r="J147" s="143">
        <f>H147*4</f>
        <v>0</v>
      </c>
    </row>
    <row r="148" spans="1:10" s="144" customFormat="1">
      <c r="A148" s="145"/>
      <c r="B148" s="342" t="s">
        <v>199</v>
      </c>
      <c r="C148" s="343"/>
      <c r="D148" s="343"/>
      <c r="E148" s="343"/>
      <c r="F148" s="344"/>
      <c r="G148" s="143"/>
      <c r="H148" s="143"/>
      <c r="I148" s="142"/>
      <c r="J148" s="143"/>
    </row>
    <row r="149" spans="1:10" s="144" customFormat="1">
      <c r="A149" s="145"/>
      <c r="B149" s="342" t="s">
        <v>199</v>
      </c>
      <c r="C149" s="343"/>
      <c r="D149" s="343"/>
      <c r="E149" s="343"/>
      <c r="F149" s="344"/>
      <c r="G149" s="143"/>
      <c r="H149" s="143"/>
      <c r="I149" s="142"/>
      <c r="J149" s="143">
        <f>H149*4</f>
        <v>0</v>
      </c>
    </row>
    <row r="150" spans="1:10" ht="14.5" thickBot="1">
      <c r="A150" s="152"/>
      <c r="B150" s="352"/>
      <c r="C150" s="353"/>
      <c r="D150" s="353"/>
      <c r="E150" s="353"/>
      <c r="F150" s="354"/>
      <c r="G150" s="155"/>
      <c r="H150" s="155"/>
      <c r="I150" s="152"/>
      <c r="J150" s="155"/>
    </row>
    <row r="151" spans="1:10" ht="14.5" thickBot="1">
      <c r="A151" s="138">
        <v>5</v>
      </c>
      <c r="B151" s="336" t="s">
        <v>210</v>
      </c>
      <c r="C151" s="337"/>
      <c r="D151" s="337"/>
      <c r="E151" s="337"/>
      <c r="F151" s="338"/>
      <c r="G151" s="139"/>
      <c r="H151" s="139"/>
      <c r="I151" s="138" t="s">
        <v>211</v>
      </c>
      <c r="J151" s="139"/>
    </row>
    <row r="152" spans="1:10">
      <c r="A152" s="142"/>
      <c r="B152" s="339" t="s">
        <v>214</v>
      </c>
      <c r="C152" s="340"/>
      <c r="D152" s="340"/>
      <c r="E152" s="340"/>
      <c r="F152" s="341"/>
      <c r="G152" s="143"/>
      <c r="H152" s="143"/>
      <c r="I152" s="377"/>
      <c r="J152" s="143"/>
    </row>
    <row r="153" spans="1:10" s="144" customFormat="1">
      <c r="A153" s="145"/>
      <c r="B153" s="342" t="s">
        <v>225</v>
      </c>
      <c r="C153" s="343"/>
      <c r="D153" s="343"/>
      <c r="E153" s="343"/>
      <c r="F153" s="344"/>
      <c r="G153" s="143"/>
      <c r="H153" s="143">
        <v>3.75</v>
      </c>
      <c r="I153" s="377"/>
      <c r="J153" s="143">
        <f>H153</f>
        <v>3.75</v>
      </c>
    </row>
    <row r="154" spans="1:10" s="144" customFormat="1">
      <c r="A154" s="145"/>
      <c r="B154" s="342" t="s">
        <v>226</v>
      </c>
      <c r="C154" s="343"/>
      <c r="D154" s="343"/>
      <c r="E154" s="343"/>
      <c r="F154" s="344"/>
      <c r="G154" s="143"/>
      <c r="H154" s="143">
        <v>9</v>
      </c>
      <c r="I154" s="377"/>
      <c r="J154" s="143">
        <f>H154</f>
        <v>9</v>
      </c>
    </row>
    <row r="155" spans="1:10">
      <c r="A155" s="142"/>
      <c r="B155" s="342" t="s">
        <v>227</v>
      </c>
      <c r="C155" s="343"/>
      <c r="D155" s="343"/>
      <c r="E155" s="343"/>
      <c r="F155" s="344"/>
      <c r="G155" s="143"/>
      <c r="H155" s="143">
        <v>7</v>
      </c>
      <c r="I155" s="377"/>
      <c r="J155" s="143">
        <f t="shared" ref="J155:J156" si="16">H155</f>
        <v>7</v>
      </c>
    </row>
    <row r="156" spans="1:10">
      <c r="A156" s="142"/>
      <c r="B156" s="342" t="s">
        <v>228</v>
      </c>
      <c r="C156" s="343"/>
      <c r="D156" s="343"/>
      <c r="E156" s="343"/>
      <c r="F156" s="344"/>
      <c r="G156" s="143"/>
      <c r="H156" s="143">
        <v>5</v>
      </c>
      <c r="I156" s="377"/>
      <c r="J156" s="143">
        <f t="shared" si="16"/>
        <v>5</v>
      </c>
    </row>
    <row r="157" spans="1:10" ht="14.5" thickBot="1">
      <c r="A157" s="152"/>
      <c r="B157" s="352"/>
      <c r="C157" s="353"/>
      <c r="D157" s="353"/>
      <c r="E157" s="353"/>
      <c r="F157" s="354"/>
      <c r="G157" s="161"/>
      <c r="H157" s="162"/>
      <c r="I157" s="378"/>
      <c r="J157" s="162"/>
    </row>
    <row r="158" spans="1:10" ht="14.5" thickBot="1">
      <c r="A158" s="369" t="s">
        <v>229</v>
      </c>
      <c r="B158" s="370"/>
      <c r="C158" s="370"/>
      <c r="D158" s="370"/>
      <c r="E158" s="370"/>
      <c r="F158" s="370"/>
      <c r="G158" s="370"/>
      <c r="H158" s="370"/>
      <c r="I158" s="371"/>
      <c r="J158" s="161">
        <f>SUM(J9:J157)</f>
        <v>24.75</v>
      </c>
    </row>
    <row r="159" spans="1:10" ht="19.5" customHeight="1"/>
    <row r="160" spans="1:10" ht="84" customHeight="1">
      <c r="A160" s="348" t="s">
        <v>230</v>
      </c>
      <c r="B160" s="348"/>
      <c r="C160" s="348"/>
      <c r="D160" s="348"/>
      <c r="E160" s="348"/>
      <c r="F160" s="348"/>
      <c r="G160" s="348"/>
      <c r="H160" s="348"/>
      <c r="I160" s="348"/>
      <c r="J160" s="348"/>
    </row>
    <row r="161" spans="1:10" ht="14.5" thickBot="1">
      <c r="A161" s="348" t="s">
        <v>231</v>
      </c>
      <c r="B161" s="348"/>
      <c r="C161" s="348"/>
      <c r="D161" s="348"/>
      <c r="E161" s="348"/>
      <c r="F161" s="348"/>
      <c r="G161" s="348"/>
      <c r="H161" s="348"/>
      <c r="I161" s="348"/>
      <c r="J161" s="348"/>
    </row>
    <row r="162" spans="1:10" ht="42.5" thickBot="1">
      <c r="A162" s="163" t="s">
        <v>169</v>
      </c>
      <c r="B162" s="372" t="s">
        <v>189</v>
      </c>
      <c r="C162" s="373"/>
      <c r="D162" s="373"/>
      <c r="E162" s="373"/>
      <c r="F162" s="374"/>
      <c r="G162" s="164" t="s">
        <v>190</v>
      </c>
      <c r="H162" s="164" t="s">
        <v>232</v>
      </c>
      <c r="I162" s="164" t="s">
        <v>192</v>
      </c>
      <c r="J162" s="164" t="s">
        <v>233</v>
      </c>
    </row>
    <row r="163" spans="1:10" ht="14.5" thickBot="1">
      <c r="A163" s="336" t="s">
        <v>194</v>
      </c>
      <c r="B163" s="337"/>
      <c r="C163" s="337"/>
      <c r="D163" s="337"/>
      <c r="E163" s="337"/>
      <c r="F163" s="337"/>
      <c r="G163" s="337"/>
      <c r="H163" s="337"/>
      <c r="I163" s="337"/>
      <c r="J163" s="338"/>
    </row>
    <row r="164" spans="1:10" ht="14.5" thickBot="1">
      <c r="A164" s="165">
        <v>1</v>
      </c>
      <c r="B164" s="375" t="s">
        <v>234</v>
      </c>
      <c r="C164" s="376"/>
      <c r="D164" s="376"/>
      <c r="E164" s="376"/>
      <c r="F164" s="376"/>
      <c r="G164" s="376"/>
      <c r="H164" s="376"/>
      <c r="I164" s="166" t="s">
        <v>235</v>
      </c>
      <c r="J164" s="167"/>
    </row>
    <row r="165" spans="1:10">
      <c r="A165" s="140"/>
      <c r="B165" s="339" t="s">
        <v>224</v>
      </c>
      <c r="C165" s="340"/>
      <c r="D165" s="340"/>
      <c r="E165" s="340"/>
      <c r="F165" s="340"/>
      <c r="G165" s="168"/>
      <c r="H165" s="141"/>
      <c r="I165" s="168"/>
      <c r="J165" s="169"/>
    </row>
    <row r="166" spans="1:10" s="144" customFormat="1" ht="21" customHeight="1">
      <c r="A166" s="140"/>
      <c r="B166" s="342" t="s">
        <v>198</v>
      </c>
      <c r="C166" s="343"/>
      <c r="D166" s="343"/>
      <c r="E166" s="343"/>
      <c r="F166" s="344"/>
      <c r="G166" s="145"/>
      <c r="H166" s="143"/>
      <c r="I166" s="142"/>
      <c r="J166" s="143"/>
    </row>
    <row r="167" spans="1:10" s="144" customFormat="1" ht="21" customHeight="1">
      <c r="A167" s="140"/>
      <c r="B167" s="342" t="s">
        <v>199</v>
      </c>
      <c r="C167" s="343"/>
      <c r="D167" s="343"/>
      <c r="E167" s="343"/>
      <c r="F167" s="344"/>
      <c r="G167" s="145"/>
      <c r="H167" s="143"/>
      <c r="I167" s="142"/>
      <c r="J167" s="143">
        <f>H167*1.5</f>
        <v>0</v>
      </c>
    </row>
    <row r="168" spans="1:10" s="144" customFormat="1" ht="21" customHeight="1">
      <c r="A168" s="140"/>
      <c r="B168" s="342" t="s">
        <v>198</v>
      </c>
      <c r="C168" s="343"/>
      <c r="D168" s="343"/>
      <c r="E168" s="343"/>
      <c r="F168" s="344"/>
      <c r="G168" s="145"/>
      <c r="H168" s="143"/>
      <c r="I168" s="142"/>
      <c r="J168" s="143">
        <f t="shared" ref="J168:J169" si="17">H168*1.5</f>
        <v>0</v>
      </c>
    </row>
    <row r="169" spans="1:10" s="144" customFormat="1" ht="21" customHeight="1">
      <c r="A169" s="140"/>
      <c r="B169" s="342" t="s">
        <v>199</v>
      </c>
      <c r="C169" s="343"/>
      <c r="D169" s="343"/>
      <c r="E169" s="343"/>
      <c r="F169" s="344"/>
      <c r="G169" s="145"/>
      <c r="H169" s="143"/>
      <c r="I169" s="142"/>
      <c r="J169" s="143">
        <f t="shared" si="17"/>
        <v>0</v>
      </c>
    </row>
    <row r="170" spans="1:10" s="144" customFormat="1">
      <c r="A170" s="140"/>
      <c r="B170" s="342"/>
      <c r="C170" s="343"/>
      <c r="D170" s="343"/>
      <c r="E170" s="343"/>
      <c r="F170" s="343"/>
      <c r="G170" s="145"/>
      <c r="H170" s="143"/>
      <c r="I170" s="142"/>
      <c r="J170" s="143"/>
    </row>
    <row r="171" spans="1:10">
      <c r="A171" s="140"/>
      <c r="B171" s="339" t="s">
        <v>216</v>
      </c>
      <c r="C171" s="340"/>
      <c r="D171" s="340"/>
      <c r="E171" s="340"/>
      <c r="F171" s="340"/>
      <c r="G171" s="142"/>
      <c r="H171" s="141"/>
      <c r="I171" s="142"/>
      <c r="J171" s="141"/>
    </row>
    <row r="172" spans="1:10" s="144" customFormat="1" ht="21" customHeight="1">
      <c r="A172" s="140"/>
      <c r="B172" s="342" t="s">
        <v>198</v>
      </c>
      <c r="C172" s="343"/>
      <c r="D172" s="343"/>
      <c r="E172" s="343"/>
      <c r="F172" s="344"/>
      <c r="G172" s="145"/>
      <c r="H172" s="143"/>
      <c r="I172" s="142"/>
      <c r="J172" s="143"/>
    </row>
    <row r="173" spans="1:10" s="144" customFormat="1" ht="21" customHeight="1">
      <c r="A173" s="140"/>
      <c r="B173" s="342" t="s">
        <v>199</v>
      </c>
      <c r="C173" s="343"/>
      <c r="D173" s="343"/>
      <c r="E173" s="343"/>
      <c r="F173" s="344"/>
      <c r="G173" s="145"/>
      <c r="H173" s="143"/>
      <c r="I173" s="142"/>
      <c r="J173" s="143">
        <f>H173*1.5</f>
        <v>0</v>
      </c>
    </row>
    <row r="174" spans="1:10" ht="21" customHeight="1">
      <c r="A174" s="142"/>
      <c r="B174" s="342" t="s">
        <v>198</v>
      </c>
      <c r="C174" s="343"/>
      <c r="D174" s="343"/>
      <c r="E174" s="343"/>
      <c r="F174" s="344"/>
      <c r="G174" s="145"/>
      <c r="H174" s="170"/>
      <c r="I174" s="142"/>
      <c r="J174" s="143"/>
    </row>
    <row r="175" spans="1:10" ht="21" customHeight="1">
      <c r="A175" s="142"/>
      <c r="B175" s="342" t="s">
        <v>199</v>
      </c>
      <c r="C175" s="343"/>
      <c r="D175" s="343"/>
      <c r="E175" s="343"/>
      <c r="F175" s="344"/>
      <c r="G175" s="145"/>
      <c r="H175" s="143"/>
      <c r="I175" s="142"/>
      <c r="J175" s="143">
        <f>H175*1.5</f>
        <v>0</v>
      </c>
    </row>
    <row r="176" spans="1:10" ht="21" customHeight="1">
      <c r="A176" s="142"/>
      <c r="B176" s="342" t="s">
        <v>199</v>
      </c>
      <c r="C176" s="343"/>
      <c r="D176" s="343"/>
      <c r="E176" s="343"/>
      <c r="F176" s="344"/>
      <c r="G176" s="145"/>
      <c r="H176" s="143"/>
      <c r="I176" s="142"/>
      <c r="J176" s="143">
        <f>H176*1.5</f>
        <v>0</v>
      </c>
    </row>
    <row r="177" spans="1:10" s="144" customFormat="1" ht="21" customHeight="1">
      <c r="A177" s="140"/>
      <c r="B177" s="342" t="s">
        <v>198</v>
      </c>
      <c r="C177" s="343"/>
      <c r="D177" s="343"/>
      <c r="E177" s="343"/>
      <c r="F177" s="344"/>
      <c r="G177" s="145"/>
      <c r="H177" s="143"/>
      <c r="I177" s="142"/>
      <c r="J177" s="143"/>
    </row>
    <row r="178" spans="1:10" s="144" customFormat="1" ht="21" customHeight="1">
      <c r="A178" s="140"/>
      <c r="B178" s="342" t="s">
        <v>199</v>
      </c>
      <c r="C178" s="343"/>
      <c r="D178" s="343"/>
      <c r="E178" s="343"/>
      <c r="F178" s="344"/>
      <c r="G178" s="145"/>
      <c r="H178" s="143"/>
      <c r="I178" s="142"/>
      <c r="J178" s="143">
        <f>H178*1.5</f>
        <v>0</v>
      </c>
    </row>
    <row r="179" spans="1:10" s="144" customFormat="1" ht="21" customHeight="1" thickBot="1">
      <c r="A179" s="140"/>
      <c r="B179" s="342"/>
      <c r="C179" s="343"/>
      <c r="D179" s="343"/>
      <c r="E179" s="343"/>
      <c r="F179" s="344"/>
      <c r="G179" s="145"/>
      <c r="H179" s="170"/>
      <c r="I179" s="152"/>
      <c r="J179" s="161"/>
    </row>
    <row r="180" spans="1:10" ht="23.25" customHeight="1" thickBot="1">
      <c r="A180" s="171">
        <v>2</v>
      </c>
      <c r="B180" s="379" t="s">
        <v>236</v>
      </c>
      <c r="C180" s="380"/>
      <c r="D180" s="380"/>
      <c r="E180" s="380"/>
      <c r="F180" s="380"/>
      <c r="G180" s="380"/>
      <c r="H180" s="380"/>
      <c r="I180" s="172" t="s">
        <v>235</v>
      </c>
      <c r="J180" s="173"/>
    </row>
    <row r="181" spans="1:10">
      <c r="A181" s="140"/>
      <c r="B181" s="339" t="s">
        <v>208</v>
      </c>
      <c r="C181" s="340"/>
      <c r="D181" s="340"/>
      <c r="E181" s="340"/>
      <c r="F181" s="340"/>
      <c r="G181" s="142"/>
      <c r="H181" s="141"/>
      <c r="I181" s="142"/>
      <c r="J181" s="141"/>
    </row>
    <row r="182" spans="1:10" s="144" customFormat="1" ht="14.5" thickBot="1">
      <c r="A182" s="152"/>
      <c r="B182" s="381"/>
      <c r="C182" s="381"/>
      <c r="D182" s="381"/>
      <c r="E182" s="381"/>
      <c r="F182" s="381"/>
      <c r="G182" s="174"/>
      <c r="H182" s="175"/>
      <c r="I182" s="152"/>
      <c r="J182" s="161"/>
    </row>
    <row r="183" spans="1:10" ht="23.25" customHeight="1" thickBot="1">
      <c r="A183" s="171">
        <v>3</v>
      </c>
      <c r="B183" s="379" t="s">
        <v>237</v>
      </c>
      <c r="C183" s="380"/>
      <c r="D183" s="380"/>
      <c r="E183" s="380"/>
      <c r="F183" s="380"/>
      <c r="G183" s="380"/>
      <c r="H183" s="380"/>
      <c r="I183" s="172" t="s">
        <v>207</v>
      </c>
      <c r="J183" s="173"/>
    </row>
    <row r="184" spans="1:10">
      <c r="A184" s="140"/>
      <c r="B184" s="339" t="s">
        <v>224</v>
      </c>
      <c r="C184" s="340"/>
      <c r="D184" s="340"/>
      <c r="E184" s="340"/>
      <c r="F184" s="341"/>
      <c r="G184" s="141"/>
      <c r="H184" s="141"/>
      <c r="I184" s="142"/>
      <c r="J184" s="141"/>
    </row>
    <row r="185" spans="1:10" s="144" customFormat="1" ht="14.15" customHeight="1">
      <c r="A185" s="140"/>
      <c r="B185" s="342" t="s">
        <v>198</v>
      </c>
      <c r="C185" s="343"/>
      <c r="D185" s="343"/>
      <c r="E185" s="343"/>
      <c r="F185" s="344"/>
      <c r="G185" s="143"/>
      <c r="H185" s="143"/>
      <c r="I185" s="142"/>
      <c r="J185" s="143"/>
    </row>
    <row r="186" spans="1:10" s="144" customFormat="1">
      <c r="A186" s="140"/>
      <c r="B186" s="342" t="s">
        <v>199</v>
      </c>
      <c r="C186" s="343"/>
      <c r="D186" s="343"/>
      <c r="E186" s="343"/>
      <c r="F186" s="344"/>
      <c r="G186" s="143"/>
      <c r="H186" s="143"/>
      <c r="I186" s="142"/>
      <c r="J186" s="143">
        <f t="shared" ref="J186:J190" si="18">H186*1</f>
        <v>0</v>
      </c>
    </row>
    <row r="187" spans="1:10" s="144" customFormat="1">
      <c r="A187" s="140"/>
      <c r="B187" s="342" t="s">
        <v>198</v>
      </c>
      <c r="C187" s="343"/>
      <c r="D187" s="343"/>
      <c r="E187" s="343"/>
      <c r="F187" s="344"/>
      <c r="G187" s="143"/>
      <c r="H187" s="143"/>
      <c r="I187" s="142"/>
      <c r="J187" s="143"/>
    </row>
    <row r="188" spans="1:10" s="144" customFormat="1" ht="14.15" customHeight="1">
      <c r="A188" s="140"/>
      <c r="B188" s="342" t="s">
        <v>199</v>
      </c>
      <c r="C188" s="343"/>
      <c r="D188" s="343"/>
      <c r="E188" s="343"/>
      <c r="F188" s="344"/>
      <c r="G188" s="143"/>
      <c r="H188" s="143"/>
      <c r="I188" s="142"/>
      <c r="J188" s="143">
        <f t="shared" si="18"/>
        <v>0</v>
      </c>
    </row>
    <row r="189" spans="1:10" s="144" customFormat="1" ht="14.15" customHeight="1">
      <c r="A189" s="140"/>
      <c r="B189" s="342" t="s">
        <v>198</v>
      </c>
      <c r="C189" s="343"/>
      <c r="D189" s="343"/>
      <c r="E189" s="343"/>
      <c r="F189" s="344"/>
      <c r="G189" s="143"/>
      <c r="H189" s="143"/>
      <c r="I189" s="142"/>
      <c r="J189" s="143"/>
    </row>
    <row r="190" spans="1:10" s="144" customFormat="1">
      <c r="A190" s="140"/>
      <c r="B190" s="342" t="s">
        <v>199</v>
      </c>
      <c r="C190" s="343"/>
      <c r="D190" s="343"/>
      <c r="E190" s="343"/>
      <c r="F190" s="344"/>
      <c r="G190" s="143"/>
      <c r="H190" s="143"/>
      <c r="I190" s="142"/>
      <c r="J190" s="143">
        <f t="shared" si="18"/>
        <v>0</v>
      </c>
    </row>
    <row r="191" spans="1:10" ht="14.5" thickBot="1">
      <c r="A191" s="152"/>
      <c r="B191" s="382"/>
      <c r="C191" s="383"/>
      <c r="D191" s="383"/>
      <c r="E191" s="383"/>
      <c r="F191" s="384"/>
      <c r="G191" s="176"/>
      <c r="H191" s="150"/>
      <c r="I191" s="177"/>
      <c r="J191" s="150"/>
    </row>
    <row r="192" spans="1:10" ht="14.5" thickBot="1">
      <c r="A192" s="336" t="s">
        <v>238</v>
      </c>
      <c r="B192" s="337"/>
      <c r="C192" s="337"/>
      <c r="D192" s="337"/>
      <c r="E192" s="337"/>
      <c r="F192" s="337"/>
      <c r="G192" s="337"/>
      <c r="H192" s="337"/>
      <c r="I192" s="337"/>
      <c r="J192" s="338"/>
    </row>
    <row r="193" spans="1:10" ht="14.5" thickBot="1">
      <c r="A193" s="171">
        <v>1</v>
      </c>
      <c r="B193" s="178" t="s">
        <v>234</v>
      </c>
      <c r="C193" s="179"/>
      <c r="D193" s="179"/>
      <c r="E193" s="179"/>
      <c r="F193" s="179"/>
      <c r="G193" s="180"/>
      <c r="H193" s="179"/>
      <c r="I193" s="171" t="s">
        <v>213</v>
      </c>
      <c r="J193" s="173"/>
    </row>
    <row r="194" spans="1:10">
      <c r="A194" s="168"/>
      <c r="B194" s="358" t="s">
        <v>239</v>
      </c>
      <c r="C194" s="359"/>
      <c r="D194" s="359"/>
      <c r="E194" s="359"/>
      <c r="F194" s="360"/>
      <c r="G194" s="141"/>
      <c r="H194" s="141"/>
      <c r="I194" s="168"/>
      <c r="J194" s="141"/>
    </row>
    <row r="195" spans="1:10">
      <c r="A195" s="142"/>
      <c r="B195" s="339" t="s">
        <v>221</v>
      </c>
      <c r="C195" s="340"/>
      <c r="D195" s="340"/>
      <c r="E195" s="340"/>
      <c r="F195" s="341"/>
      <c r="G195" s="141"/>
      <c r="H195" s="141"/>
      <c r="I195" s="142"/>
      <c r="J195" s="141"/>
    </row>
    <row r="196" spans="1:10" s="144" customFormat="1">
      <c r="A196" s="145"/>
      <c r="B196" s="342" t="s">
        <v>198</v>
      </c>
      <c r="C196" s="343"/>
      <c r="D196" s="343"/>
      <c r="E196" s="343"/>
      <c r="F196" s="344"/>
      <c r="G196" s="143"/>
      <c r="H196" s="143"/>
      <c r="I196" s="145"/>
      <c r="J196" s="143"/>
    </row>
    <row r="197" spans="1:10" s="144" customFormat="1">
      <c r="A197" s="145"/>
      <c r="B197" s="342" t="s">
        <v>199</v>
      </c>
      <c r="C197" s="343"/>
      <c r="D197" s="343"/>
      <c r="E197" s="343"/>
      <c r="F197" s="344"/>
      <c r="G197" s="143"/>
      <c r="H197" s="143"/>
      <c r="I197" s="145"/>
      <c r="J197" s="143">
        <f>H197*4</f>
        <v>0</v>
      </c>
    </row>
    <row r="198" spans="1:10">
      <c r="A198" s="142"/>
      <c r="B198" s="339" t="s">
        <v>240</v>
      </c>
      <c r="C198" s="340"/>
      <c r="D198" s="340"/>
      <c r="E198" s="340"/>
      <c r="F198" s="341"/>
      <c r="G198" s="141"/>
      <c r="H198" s="141"/>
      <c r="I198" s="142"/>
      <c r="J198" s="141"/>
    </row>
    <row r="199" spans="1:10" s="144" customFormat="1" ht="14.15" customHeight="1">
      <c r="A199" s="145"/>
      <c r="B199" s="342" t="s">
        <v>198</v>
      </c>
      <c r="C199" s="343"/>
      <c r="D199" s="343"/>
      <c r="E199" s="343"/>
      <c r="F199" s="344"/>
      <c r="G199" s="146"/>
      <c r="H199" s="143"/>
      <c r="I199" s="145"/>
      <c r="J199" s="143"/>
    </row>
    <row r="200" spans="1:10" s="144" customFormat="1" ht="14.15" customHeight="1">
      <c r="A200" s="145"/>
      <c r="B200" s="342" t="s">
        <v>199</v>
      </c>
      <c r="C200" s="343"/>
      <c r="D200" s="343"/>
      <c r="E200" s="343"/>
      <c r="F200" s="344"/>
      <c r="G200" s="146"/>
      <c r="H200" s="143"/>
      <c r="I200" s="145"/>
      <c r="J200" s="143">
        <f>H200*4</f>
        <v>0</v>
      </c>
    </row>
    <row r="201" spans="1:10" ht="14.5" thickBot="1">
      <c r="A201" s="152"/>
      <c r="B201" s="352"/>
      <c r="C201" s="353"/>
      <c r="D201" s="353"/>
      <c r="E201" s="353"/>
      <c r="F201" s="354"/>
      <c r="G201" s="151"/>
      <c r="H201" s="151"/>
      <c r="I201" s="152"/>
      <c r="J201" s="151"/>
    </row>
    <row r="202" spans="1:10" ht="23.25" customHeight="1" thickBot="1">
      <c r="A202" s="171">
        <v>2</v>
      </c>
      <c r="B202" s="379" t="s">
        <v>236</v>
      </c>
      <c r="C202" s="380"/>
      <c r="D202" s="380"/>
      <c r="E202" s="380"/>
      <c r="F202" s="380"/>
      <c r="G202" s="380"/>
      <c r="H202" s="380"/>
      <c r="I202" s="172">
        <v>4</v>
      </c>
      <c r="J202" s="173"/>
    </row>
    <row r="203" spans="1:10">
      <c r="A203" s="168"/>
      <c r="B203" s="358" t="s">
        <v>208</v>
      </c>
      <c r="C203" s="359"/>
      <c r="D203" s="359"/>
      <c r="E203" s="359"/>
      <c r="F203" s="360"/>
      <c r="G203" s="392"/>
      <c r="H203" s="392"/>
      <c r="I203" s="168"/>
      <c r="J203" s="168"/>
    </row>
    <row r="204" spans="1:10" ht="14.5" thickBot="1">
      <c r="A204" s="152"/>
      <c r="B204" s="352"/>
      <c r="C204" s="353"/>
      <c r="D204" s="353"/>
      <c r="E204" s="353"/>
      <c r="F204" s="354"/>
      <c r="G204" s="362"/>
      <c r="H204" s="362"/>
      <c r="I204" s="152"/>
      <c r="J204" s="152"/>
    </row>
    <row r="205" spans="1:10" ht="23.25" customHeight="1" thickBot="1">
      <c r="A205" s="171">
        <v>3</v>
      </c>
      <c r="B205" s="379" t="s">
        <v>237</v>
      </c>
      <c r="C205" s="380"/>
      <c r="D205" s="380"/>
      <c r="E205" s="380"/>
      <c r="F205" s="380"/>
      <c r="G205" s="380"/>
      <c r="H205" s="380"/>
      <c r="I205" s="172" t="s">
        <v>207</v>
      </c>
      <c r="J205" s="173"/>
    </row>
    <row r="206" spans="1:10">
      <c r="A206" s="168"/>
      <c r="B206" s="358" t="s">
        <v>208</v>
      </c>
      <c r="C206" s="359"/>
      <c r="D206" s="359"/>
      <c r="E206" s="359"/>
      <c r="F206" s="360"/>
      <c r="G206" s="168"/>
      <c r="H206" s="168"/>
      <c r="I206" s="168"/>
      <c r="J206" s="168"/>
    </row>
    <row r="207" spans="1:10" ht="14.5" thickBot="1">
      <c r="A207" s="152"/>
      <c r="B207" s="352"/>
      <c r="C207" s="353"/>
      <c r="D207" s="353"/>
      <c r="E207" s="353"/>
      <c r="F207" s="354"/>
      <c r="G207" s="152"/>
      <c r="H207" s="152"/>
      <c r="I207" s="152"/>
      <c r="J207" s="152"/>
    </row>
    <row r="208" spans="1:10" ht="14.5" thickBot="1">
      <c r="A208" s="181"/>
      <c r="B208" s="369" t="s">
        <v>241</v>
      </c>
      <c r="C208" s="370"/>
      <c r="D208" s="370"/>
      <c r="E208" s="370"/>
      <c r="F208" s="370"/>
      <c r="G208" s="370"/>
      <c r="H208" s="370"/>
      <c r="I208" s="371"/>
      <c r="J208" s="161">
        <f>SUM(J165:J207)</f>
        <v>0</v>
      </c>
    </row>
    <row r="210" spans="1:10" ht="14.5" thickBot="1">
      <c r="A210" s="385" t="s">
        <v>242</v>
      </c>
      <c r="B210" s="385"/>
      <c r="C210" s="385"/>
      <c r="D210" s="385"/>
      <c r="E210" s="385"/>
      <c r="F210" s="385"/>
      <c r="G210" s="385"/>
      <c r="H210" s="385"/>
      <c r="I210" s="385"/>
      <c r="J210" s="385"/>
    </row>
    <row r="211" spans="1:10" ht="42.5" thickBot="1">
      <c r="A211" s="163" t="s">
        <v>169</v>
      </c>
      <c r="B211" s="386" t="s">
        <v>243</v>
      </c>
      <c r="C211" s="387"/>
      <c r="D211" s="387"/>
      <c r="E211" s="387"/>
      <c r="F211" s="387"/>
      <c r="G211" s="388"/>
      <c r="H211" s="164" t="s">
        <v>244</v>
      </c>
      <c r="I211" s="164" t="s">
        <v>192</v>
      </c>
      <c r="J211" s="164" t="s">
        <v>233</v>
      </c>
    </row>
    <row r="212" spans="1:10" ht="14.5" thickBot="1">
      <c r="A212" s="152">
        <v>1</v>
      </c>
      <c r="B212" s="389" t="s">
        <v>245</v>
      </c>
      <c r="C212" s="390"/>
      <c r="D212" s="390"/>
      <c r="E212" s="390"/>
      <c r="F212" s="390"/>
      <c r="G212" s="391"/>
      <c r="H212" s="151"/>
      <c r="I212" s="151" t="s">
        <v>207</v>
      </c>
      <c r="J212" s="151"/>
    </row>
    <row r="213" spans="1:10" ht="14.5" thickBot="1">
      <c r="A213" s="152">
        <v>2</v>
      </c>
      <c r="B213" s="389" t="s">
        <v>246</v>
      </c>
      <c r="C213" s="390"/>
      <c r="D213" s="390"/>
      <c r="E213" s="390"/>
      <c r="F213" s="390"/>
      <c r="G213" s="391"/>
      <c r="H213" s="151"/>
      <c r="I213" s="151" t="s">
        <v>247</v>
      </c>
      <c r="J213" s="151"/>
    </row>
    <row r="214" spans="1:10" ht="21.75" customHeight="1" thickBot="1">
      <c r="A214" s="369" t="s">
        <v>248</v>
      </c>
      <c r="B214" s="370"/>
      <c r="C214" s="370"/>
      <c r="D214" s="370"/>
      <c r="E214" s="370"/>
      <c r="F214" s="370"/>
      <c r="G214" s="370"/>
      <c r="H214" s="370"/>
      <c r="I214" s="371"/>
      <c r="J214" s="161">
        <v>0</v>
      </c>
    </row>
    <row r="216" spans="1:10" ht="14.5" thickBot="1">
      <c r="A216" s="182" t="s">
        <v>249</v>
      </c>
    </row>
    <row r="217" spans="1:10" ht="28">
      <c r="A217" s="405" t="s">
        <v>169</v>
      </c>
      <c r="B217" s="407" t="s">
        <v>250</v>
      </c>
      <c r="C217" s="408"/>
      <c r="D217" s="408"/>
      <c r="E217" s="408"/>
      <c r="F217" s="409"/>
      <c r="G217" s="405" t="s">
        <v>190</v>
      </c>
      <c r="H217" s="183" t="s">
        <v>251</v>
      </c>
      <c r="I217" s="405" t="s">
        <v>192</v>
      </c>
      <c r="J217" s="183" t="s">
        <v>233</v>
      </c>
    </row>
    <row r="218" spans="1:10" ht="28.5" thickBot="1">
      <c r="A218" s="406"/>
      <c r="B218" s="410"/>
      <c r="C218" s="411"/>
      <c r="D218" s="411"/>
      <c r="E218" s="411"/>
      <c r="F218" s="412"/>
      <c r="G218" s="406"/>
      <c r="H218" s="184" t="s">
        <v>252</v>
      </c>
      <c r="I218" s="406"/>
      <c r="J218" s="185" t="s">
        <v>253</v>
      </c>
    </row>
    <row r="219" spans="1:10" ht="14.5" thickBot="1">
      <c r="A219" s="186">
        <v>1</v>
      </c>
      <c r="B219" s="393" t="s">
        <v>254</v>
      </c>
      <c r="C219" s="394"/>
      <c r="D219" s="394"/>
      <c r="E219" s="394"/>
      <c r="F219" s="395"/>
      <c r="G219" s="187"/>
      <c r="H219" s="187"/>
      <c r="I219" s="187"/>
      <c r="J219" s="188"/>
    </row>
    <row r="220" spans="1:10" ht="14.5" thickBot="1">
      <c r="A220" s="189"/>
      <c r="B220" s="396" t="s">
        <v>208</v>
      </c>
      <c r="C220" s="397"/>
      <c r="D220" s="397"/>
      <c r="E220" s="397"/>
      <c r="F220" s="398"/>
      <c r="G220" s="190"/>
      <c r="H220" s="190"/>
      <c r="I220" s="191" t="s">
        <v>207</v>
      </c>
      <c r="J220" s="190"/>
    </row>
    <row r="221" spans="1:10" ht="14.5" thickBot="1">
      <c r="A221" s="192"/>
      <c r="B221" s="399" t="s">
        <v>208</v>
      </c>
      <c r="C221" s="400"/>
      <c r="D221" s="400"/>
      <c r="E221" s="400"/>
      <c r="F221" s="401"/>
      <c r="G221" s="193"/>
      <c r="H221" s="193"/>
      <c r="I221" s="194" t="s">
        <v>207</v>
      </c>
      <c r="J221" s="193"/>
    </row>
    <row r="222" spans="1:10" ht="14.5" thickBot="1">
      <c r="A222" s="195">
        <v>2</v>
      </c>
      <c r="B222" s="402" t="s">
        <v>255</v>
      </c>
      <c r="C222" s="403"/>
      <c r="D222" s="403"/>
      <c r="E222" s="403"/>
      <c r="F222" s="404"/>
      <c r="G222" s="196"/>
      <c r="H222" s="196"/>
      <c r="I222" s="196"/>
      <c r="J222" s="197"/>
    </row>
    <row r="223" spans="1:10" ht="14.5" thickBot="1">
      <c r="A223" s="152"/>
      <c r="B223" s="389" t="s">
        <v>208</v>
      </c>
      <c r="C223" s="390"/>
      <c r="D223" s="390"/>
      <c r="E223" s="390"/>
      <c r="F223" s="391"/>
      <c r="G223" s="198"/>
      <c r="H223" s="198"/>
      <c r="I223" s="151" t="s">
        <v>256</v>
      </c>
      <c r="J223" s="198"/>
    </row>
    <row r="224" spans="1:10" ht="14.5" thickBot="1">
      <c r="A224" s="199"/>
      <c r="B224" s="389" t="s">
        <v>208</v>
      </c>
      <c r="C224" s="390"/>
      <c r="D224" s="390"/>
      <c r="E224" s="390"/>
      <c r="F224" s="391"/>
      <c r="G224" s="198"/>
      <c r="H224" s="198"/>
      <c r="I224" s="151" t="s">
        <v>256</v>
      </c>
      <c r="J224" s="198"/>
    </row>
    <row r="225" spans="1:10" ht="14.5" thickBot="1">
      <c r="A225" s="195">
        <v>3</v>
      </c>
      <c r="B225" s="402" t="s">
        <v>257</v>
      </c>
      <c r="C225" s="403"/>
      <c r="D225" s="403"/>
      <c r="E225" s="403"/>
      <c r="F225" s="404"/>
      <c r="G225" s="196"/>
      <c r="H225" s="196"/>
      <c r="I225" s="196"/>
      <c r="J225" s="197"/>
    </row>
    <row r="226" spans="1:10" ht="14.5" thickBot="1">
      <c r="A226" s="152"/>
      <c r="B226" s="389" t="s">
        <v>208</v>
      </c>
      <c r="C226" s="390"/>
      <c r="D226" s="390"/>
      <c r="E226" s="390"/>
      <c r="F226" s="391"/>
      <c r="G226" s="198"/>
      <c r="H226" s="198"/>
      <c r="I226" s="151" t="s">
        <v>258</v>
      </c>
      <c r="J226" s="198"/>
    </row>
    <row r="227" spans="1:10" ht="14.5" thickBot="1">
      <c r="A227" s="152"/>
      <c r="B227" s="389" t="s">
        <v>208</v>
      </c>
      <c r="C227" s="390"/>
      <c r="D227" s="390"/>
      <c r="E227" s="390"/>
      <c r="F227" s="391"/>
      <c r="G227" s="198"/>
      <c r="H227" s="198"/>
      <c r="I227" s="151" t="s">
        <v>258</v>
      </c>
      <c r="J227" s="198"/>
    </row>
    <row r="228" spans="1:10" ht="14.5" thickBot="1">
      <c r="A228" s="416" t="s">
        <v>259</v>
      </c>
      <c r="B228" s="417"/>
      <c r="C228" s="417"/>
      <c r="D228" s="417"/>
      <c r="E228" s="417"/>
      <c r="F228" s="417"/>
      <c r="G228" s="417"/>
      <c r="H228" s="417"/>
      <c r="I228" s="418"/>
      <c r="J228" s="200">
        <f>SUM(J219:J227)</f>
        <v>0</v>
      </c>
    </row>
    <row r="230" spans="1:10" ht="14.5" thickBot="1">
      <c r="A230" s="182" t="s">
        <v>260</v>
      </c>
    </row>
    <row r="231" spans="1:10" ht="28">
      <c r="A231" s="405" t="s">
        <v>169</v>
      </c>
      <c r="B231" s="407" t="s">
        <v>250</v>
      </c>
      <c r="C231" s="408"/>
      <c r="D231" s="408"/>
      <c r="E231" s="408"/>
      <c r="F231" s="408"/>
      <c r="G231" s="409"/>
      <c r="H231" s="405" t="s">
        <v>190</v>
      </c>
      <c r="I231" s="405" t="s">
        <v>192</v>
      </c>
      <c r="J231" s="183" t="s">
        <v>233</v>
      </c>
    </row>
    <row r="232" spans="1:10" ht="42.5" thickBot="1">
      <c r="A232" s="406"/>
      <c r="B232" s="410"/>
      <c r="C232" s="411"/>
      <c r="D232" s="411"/>
      <c r="E232" s="411"/>
      <c r="F232" s="411"/>
      <c r="G232" s="412"/>
      <c r="H232" s="406"/>
      <c r="I232" s="406"/>
      <c r="J232" s="185" t="s">
        <v>261</v>
      </c>
    </row>
    <row r="233" spans="1:10" ht="14.5" thickBot="1">
      <c r="A233" s="201">
        <v>1</v>
      </c>
      <c r="B233" s="413" t="s">
        <v>262</v>
      </c>
      <c r="C233" s="414"/>
      <c r="D233" s="414"/>
      <c r="E233" s="414"/>
      <c r="F233" s="414"/>
      <c r="G233" s="415"/>
      <c r="H233" s="202"/>
      <c r="I233" s="202" t="s">
        <v>263</v>
      </c>
      <c r="J233" s="191"/>
    </row>
    <row r="234" spans="1:10" ht="14.5" thickBot="1">
      <c r="A234" s="416" t="s">
        <v>264</v>
      </c>
      <c r="B234" s="417"/>
      <c r="C234" s="417"/>
      <c r="D234" s="417"/>
      <c r="E234" s="417"/>
      <c r="F234" s="417"/>
      <c r="G234" s="417"/>
      <c r="H234" s="417"/>
      <c r="I234" s="418"/>
      <c r="J234" s="200">
        <f>SUM(J233)</f>
        <v>0</v>
      </c>
    </row>
    <row r="235" spans="1:10">
      <c r="A235" s="135" t="s">
        <v>265</v>
      </c>
      <c r="B235" s="135" t="s">
        <v>266</v>
      </c>
    </row>
    <row r="237" spans="1:10" ht="14.5" thickBot="1">
      <c r="A237" s="348" t="s">
        <v>267</v>
      </c>
      <c r="B237" s="348"/>
      <c r="C237" s="348"/>
      <c r="D237" s="348"/>
      <c r="E237" s="348"/>
      <c r="F237" s="348"/>
      <c r="G237" s="348"/>
      <c r="H237" s="348"/>
      <c r="I237" s="348"/>
      <c r="J237" s="348"/>
    </row>
    <row r="238" spans="1:10" ht="28.5" thickBot="1">
      <c r="A238" s="203" t="s">
        <v>169</v>
      </c>
      <c r="B238" s="419" t="s">
        <v>268</v>
      </c>
      <c r="C238" s="420"/>
      <c r="D238" s="420"/>
      <c r="E238" s="420"/>
      <c r="F238" s="420"/>
      <c r="G238" s="420"/>
      <c r="H238" s="420"/>
      <c r="I238" s="421"/>
      <c r="J238" s="204" t="s">
        <v>233</v>
      </c>
    </row>
    <row r="239" spans="1:10" ht="14.5" thickBot="1">
      <c r="A239" s="205">
        <v>1</v>
      </c>
      <c r="B239" s="422" t="s">
        <v>269</v>
      </c>
      <c r="C239" s="423"/>
      <c r="D239" s="423"/>
      <c r="E239" s="423"/>
      <c r="F239" s="423"/>
      <c r="G239" s="423"/>
      <c r="H239" s="423"/>
      <c r="I239" s="423"/>
      <c r="J239" s="424"/>
    </row>
    <row r="240" spans="1:10" ht="14.5" thickBot="1">
      <c r="A240" s="206"/>
      <c r="B240" s="396" t="s">
        <v>208</v>
      </c>
      <c r="C240" s="397"/>
      <c r="D240" s="397"/>
      <c r="E240" s="397"/>
      <c r="F240" s="397"/>
      <c r="G240" s="397"/>
      <c r="H240" s="397"/>
      <c r="I240" s="398"/>
      <c r="J240" s="207"/>
    </row>
    <row r="241" spans="1:11" ht="14.5" thickBot="1">
      <c r="A241" s="206"/>
      <c r="B241" s="396" t="s">
        <v>208</v>
      </c>
      <c r="C241" s="397"/>
      <c r="D241" s="397"/>
      <c r="E241" s="397"/>
      <c r="F241" s="397"/>
      <c r="G241" s="397"/>
      <c r="H241" s="397"/>
      <c r="I241" s="398"/>
      <c r="J241" s="207"/>
      <c r="K241" s="208"/>
    </row>
    <row r="242" spans="1:11" ht="14.5" thickBot="1">
      <c r="A242" s="205">
        <v>2</v>
      </c>
      <c r="B242" s="422" t="s">
        <v>270</v>
      </c>
      <c r="C242" s="423"/>
      <c r="D242" s="423"/>
      <c r="E242" s="423"/>
      <c r="F242" s="423"/>
      <c r="G242" s="423"/>
      <c r="H242" s="423"/>
      <c r="I242" s="423"/>
      <c r="J242" s="424"/>
      <c r="K242" s="208"/>
    </row>
    <row r="243" spans="1:11" ht="14.5" thickBot="1">
      <c r="A243" s="206"/>
      <c r="B243" s="396" t="s">
        <v>208</v>
      </c>
      <c r="C243" s="397"/>
      <c r="D243" s="397"/>
      <c r="E243" s="397"/>
      <c r="F243" s="397"/>
      <c r="G243" s="397"/>
      <c r="H243" s="397"/>
      <c r="I243" s="398"/>
      <c r="J243" s="207"/>
      <c r="K243" s="208"/>
    </row>
    <row r="244" spans="1:11" ht="14.5" thickBot="1">
      <c r="A244" s="206"/>
      <c r="B244" s="396" t="s">
        <v>208</v>
      </c>
      <c r="C244" s="397"/>
      <c r="D244" s="397"/>
      <c r="E244" s="397"/>
      <c r="F244" s="397"/>
      <c r="G244" s="397"/>
      <c r="H244" s="397"/>
      <c r="I244" s="398"/>
      <c r="J244" s="207"/>
      <c r="K244" s="208"/>
    </row>
    <row r="245" spans="1:11" ht="14.5" thickBot="1">
      <c r="A245" s="425" t="s">
        <v>271</v>
      </c>
      <c r="B245" s="426"/>
      <c r="C245" s="426"/>
      <c r="D245" s="426"/>
      <c r="E245" s="426"/>
      <c r="F245" s="426"/>
      <c r="G245" s="426"/>
      <c r="H245" s="426"/>
      <c r="I245" s="427"/>
      <c r="J245" s="209">
        <f>SUM(B239:J244)</f>
        <v>0</v>
      </c>
      <c r="K245" s="208"/>
    </row>
    <row r="247" spans="1:11" ht="14.5" thickBot="1">
      <c r="A247" s="210" t="s">
        <v>272</v>
      </c>
    </row>
    <row r="248" spans="1:11" ht="28">
      <c r="A248" s="405" t="s">
        <v>169</v>
      </c>
      <c r="B248" s="407" t="s">
        <v>273</v>
      </c>
      <c r="C248" s="408"/>
      <c r="D248" s="408"/>
      <c r="E248" s="408"/>
      <c r="F248" s="408"/>
      <c r="G248" s="409"/>
      <c r="H248" s="405" t="s">
        <v>190</v>
      </c>
      <c r="I248" s="405" t="s">
        <v>192</v>
      </c>
      <c r="J248" s="183" t="s">
        <v>233</v>
      </c>
    </row>
    <row r="249" spans="1:11" ht="42.5" thickBot="1">
      <c r="A249" s="406"/>
      <c r="B249" s="410"/>
      <c r="C249" s="411"/>
      <c r="D249" s="411"/>
      <c r="E249" s="411"/>
      <c r="F249" s="411"/>
      <c r="G249" s="412"/>
      <c r="H249" s="406"/>
      <c r="I249" s="406"/>
      <c r="J249" s="185" t="s">
        <v>274</v>
      </c>
    </row>
    <row r="250" spans="1:11">
      <c r="A250" s="430">
        <v>1</v>
      </c>
      <c r="B250" s="413" t="s">
        <v>275</v>
      </c>
      <c r="C250" s="414"/>
      <c r="D250" s="414"/>
      <c r="E250" s="414"/>
      <c r="F250" s="414"/>
      <c r="G250" s="415"/>
      <c r="H250" s="211"/>
      <c r="I250" s="202"/>
      <c r="J250" s="212"/>
    </row>
    <row r="251" spans="1:11">
      <c r="A251" s="431"/>
      <c r="B251" s="428" t="s">
        <v>276</v>
      </c>
      <c r="C251" s="340"/>
      <c r="D251" s="340"/>
      <c r="E251" s="340"/>
      <c r="F251" s="340"/>
      <c r="G251" s="429"/>
      <c r="H251" s="213"/>
      <c r="I251" s="202" t="s">
        <v>277</v>
      </c>
      <c r="J251" s="214"/>
    </row>
    <row r="252" spans="1:11">
      <c r="A252" s="431"/>
      <c r="B252" s="428" t="s">
        <v>278</v>
      </c>
      <c r="C252" s="340"/>
      <c r="D252" s="340"/>
      <c r="E252" s="340"/>
      <c r="F252" s="340"/>
      <c r="G252" s="429"/>
      <c r="H252" s="213"/>
      <c r="I252" s="202"/>
      <c r="J252" s="214"/>
    </row>
    <row r="253" spans="1:11">
      <c r="A253" s="431"/>
      <c r="B253" s="428" t="s">
        <v>279</v>
      </c>
      <c r="C253" s="340"/>
      <c r="D253" s="340"/>
      <c r="E253" s="340"/>
      <c r="F253" s="340"/>
      <c r="G253" s="429"/>
      <c r="H253" s="213"/>
      <c r="I253" s="202"/>
      <c r="J253" s="214"/>
    </row>
    <row r="254" spans="1:11">
      <c r="A254" s="431"/>
      <c r="B254" s="428" t="s">
        <v>280</v>
      </c>
      <c r="C254" s="340"/>
      <c r="D254" s="340"/>
      <c r="E254" s="340"/>
      <c r="F254" s="340"/>
      <c r="G254" s="429"/>
      <c r="H254" s="213"/>
      <c r="I254" s="202" t="s">
        <v>281</v>
      </c>
      <c r="J254" s="214"/>
    </row>
    <row r="255" spans="1:11" ht="14.15" customHeight="1">
      <c r="A255" s="431"/>
      <c r="B255" s="428" t="s">
        <v>278</v>
      </c>
      <c r="C255" s="340"/>
      <c r="D255" s="340"/>
      <c r="E255" s="340"/>
      <c r="F255" s="340"/>
      <c r="G255" s="429"/>
      <c r="H255" s="213"/>
      <c r="I255" s="202"/>
      <c r="J255" s="214"/>
    </row>
    <row r="256" spans="1:11" ht="14.5" customHeight="1" thickBot="1">
      <c r="A256" s="432"/>
      <c r="B256" s="428" t="s">
        <v>279</v>
      </c>
      <c r="C256" s="340"/>
      <c r="D256" s="340"/>
      <c r="E256" s="340"/>
      <c r="F256" s="340"/>
      <c r="G256" s="429"/>
      <c r="H256" s="189"/>
      <c r="I256" s="191"/>
      <c r="J256" s="215"/>
    </row>
    <row r="257" spans="1:10">
      <c r="A257" s="430">
        <v>2</v>
      </c>
      <c r="B257" s="413" t="s">
        <v>282</v>
      </c>
      <c r="C257" s="414"/>
      <c r="D257" s="414"/>
      <c r="E257" s="414"/>
      <c r="F257" s="414"/>
      <c r="G257" s="415"/>
      <c r="H257" s="211"/>
      <c r="I257" s="202"/>
      <c r="J257" s="212"/>
    </row>
    <row r="258" spans="1:10">
      <c r="A258" s="431"/>
      <c r="B258" s="428" t="s">
        <v>283</v>
      </c>
      <c r="C258" s="340"/>
      <c r="D258" s="340"/>
      <c r="E258" s="340"/>
      <c r="F258" s="340"/>
      <c r="G258" s="429"/>
      <c r="H258" s="214"/>
      <c r="I258" s="202" t="s">
        <v>284</v>
      </c>
      <c r="J258" s="214">
        <f>H258*184</f>
        <v>0</v>
      </c>
    </row>
    <row r="259" spans="1:10">
      <c r="A259" s="431"/>
      <c r="B259" s="428" t="s">
        <v>278</v>
      </c>
      <c r="C259" s="340"/>
      <c r="D259" s="340"/>
      <c r="E259" s="340"/>
      <c r="F259" s="340"/>
      <c r="G259" s="429"/>
      <c r="H259" s="213"/>
      <c r="I259" s="202"/>
      <c r="J259" s="214"/>
    </row>
    <row r="260" spans="1:10">
      <c r="A260" s="431"/>
      <c r="B260" s="428" t="s">
        <v>279</v>
      </c>
      <c r="C260" s="340"/>
      <c r="D260" s="340"/>
      <c r="E260" s="340"/>
      <c r="F260" s="340"/>
      <c r="G260" s="429"/>
      <c r="H260" s="213"/>
      <c r="I260" s="202"/>
      <c r="J260" s="214"/>
    </row>
    <row r="261" spans="1:10">
      <c r="A261" s="431"/>
      <c r="B261" s="428" t="s">
        <v>285</v>
      </c>
      <c r="C261" s="340"/>
      <c r="D261" s="340"/>
      <c r="E261" s="340"/>
      <c r="F261" s="340"/>
      <c r="G261" s="429"/>
      <c r="H261" s="214"/>
      <c r="I261" s="202" t="s">
        <v>281</v>
      </c>
      <c r="J261" s="214">
        <f>H261*69</f>
        <v>0</v>
      </c>
    </row>
    <row r="262" spans="1:10">
      <c r="A262" s="431"/>
      <c r="B262" s="428" t="s">
        <v>278</v>
      </c>
      <c r="C262" s="340"/>
      <c r="D262" s="340"/>
      <c r="E262" s="340"/>
      <c r="F262" s="340"/>
      <c r="G262" s="429"/>
      <c r="H262" s="213"/>
      <c r="I262" s="202"/>
      <c r="J262" s="214"/>
    </row>
    <row r="263" spans="1:10">
      <c r="A263" s="431"/>
      <c r="B263" s="428" t="s">
        <v>279</v>
      </c>
      <c r="C263" s="340"/>
      <c r="D263" s="340"/>
      <c r="E263" s="340"/>
      <c r="F263" s="340"/>
      <c r="G263" s="429"/>
      <c r="H263" s="213"/>
      <c r="I263" s="202"/>
      <c r="J263" s="214"/>
    </row>
    <row r="264" spans="1:10">
      <c r="A264" s="431"/>
      <c r="B264" s="428" t="s">
        <v>278</v>
      </c>
      <c r="C264" s="340"/>
      <c r="D264" s="340"/>
      <c r="E264" s="340"/>
      <c r="F264" s="340"/>
      <c r="G264" s="429"/>
      <c r="H264" s="213"/>
      <c r="I264" s="202"/>
      <c r="J264" s="214"/>
    </row>
    <row r="265" spans="1:10">
      <c r="A265" s="431"/>
      <c r="B265" s="428" t="s">
        <v>279</v>
      </c>
      <c r="C265" s="340"/>
      <c r="D265" s="340"/>
      <c r="E265" s="340"/>
      <c r="F265" s="340"/>
      <c r="G265" s="429"/>
      <c r="H265" s="213"/>
      <c r="I265" s="202"/>
      <c r="J265" s="214"/>
    </row>
    <row r="266" spans="1:10">
      <c r="A266" s="431"/>
      <c r="B266" s="428" t="s">
        <v>278</v>
      </c>
      <c r="C266" s="340"/>
      <c r="D266" s="340"/>
      <c r="E266" s="340"/>
      <c r="F266" s="340"/>
      <c r="G266" s="429"/>
      <c r="H266" s="213"/>
      <c r="I266" s="202"/>
      <c r="J266" s="214"/>
    </row>
    <row r="267" spans="1:10" ht="14.5" thickBot="1">
      <c r="A267" s="431"/>
      <c r="B267" s="428" t="s">
        <v>279</v>
      </c>
      <c r="C267" s="340"/>
      <c r="D267" s="340"/>
      <c r="E267" s="340"/>
      <c r="F267" s="340"/>
      <c r="G267" s="429"/>
      <c r="H267" s="213"/>
      <c r="I267" s="191"/>
      <c r="J267" s="214"/>
    </row>
    <row r="268" spans="1:10">
      <c r="A268" s="430">
        <v>3</v>
      </c>
      <c r="B268" s="413" t="s">
        <v>286</v>
      </c>
      <c r="C268" s="414"/>
      <c r="D268" s="414"/>
      <c r="E268" s="414"/>
      <c r="F268" s="414"/>
      <c r="G268" s="415"/>
      <c r="H268" s="211"/>
      <c r="I268" s="202"/>
      <c r="J268" s="212"/>
    </row>
    <row r="269" spans="1:10">
      <c r="A269" s="431"/>
      <c r="B269" s="428" t="s">
        <v>287</v>
      </c>
      <c r="C269" s="340"/>
      <c r="D269" s="340"/>
      <c r="E269" s="340"/>
      <c r="F269" s="340"/>
      <c r="G269" s="429"/>
      <c r="H269" s="213"/>
      <c r="I269" s="202" t="s">
        <v>288</v>
      </c>
      <c r="J269" s="214"/>
    </row>
    <row r="270" spans="1:10">
      <c r="A270" s="431"/>
      <c r="B270" s="428" t="s">
        <v>289</v>
      </c>
      <c r="C270" s="340"/>
      <c r="D270" s="340"/>
      <c r="E270" s="340"/>
      <c r="F270" s="340"/>
      <c r="G270" s="429"/>
      <c r="H270" s="213"/>
      <c r="I270" s="202"/>
      <c r="J270" s="214"/>
    </row>
    <row r="271" spans="1:10">
      <c r="A271" s="431"/>
      <c r="B271" s="428" t="s">
        <v>279</v>
      </c>
      <c r="C271" s="340"/>
      <c r="D271" s="340"/>
      <c r="E271" s="340"/>
      <c r="F271" s="340"/>
      <c r="G271" s="429"/>
      <c r="H271" s="213"/>
      <c r="I271" s="202"/>
      <c r="J271" s="214"/>
    </row>
    <row r="272" spans="1:10">
      <c r="A272" s="431"/>
      <c r="B272" s="428" t="s">
        <v>290</v>
      </c>
      <c r="C272" s="340"/>
      <c r="D272" s="340"/>
      <c r="E272" s="340"/>
      <c r="F272" s="340"/>
      <c r="G272" s="429"/>
      <c r="H272" s="213"/>
      <c r="I272" s="202" t="s">
        <v>291</v>
      </c>
      <c r="J272" s="214"/>
    </row>
    <row r="273" spans="1:10" ht="14.15" customHeight="1">
      <c r="A273" s="431"/>
      <c r="B273" s="428" t="s">
        <v>289</v>
      </c>
      <c r="C273" s="340"/>
      <c r="D273" s="340"/>
      <c r="E273" s="340"/>
      <c r="F273" s="340"/>
      <c r="G273" s="429"/>
      <c r="H273" s="213"/>
      <c r="I273" s="202"/>
      <c r="J273" s="214"/>
    </row>
    <row r="274" spans="1:10" ht="14.5" thickBot="1">
      <c r="A274" s="432"/>
      <c r="B274" s="433" t="s">
        <v>292</v>
      </c>
      <c r="C274" s="434"/>
      <c r="D274" s="434"/>
      <c r="E274" s="434"/>
      <c r="F274" s="434"/>
      <c r="G274" s="435"/>
      <c r="H274" s="189"/>
      <c r="I274" s="191"/>
      <c r="J274" s="215"/>
    </row>
    <row r="275" spans="1:10">
      <c r="A275" s="430">
        <v>4</v>
      </c>
      <c r="B275" s="413" t="s">
        <v>293</v>
      </c>
      <c r="C275" s="414"/>
      <c r="D275" s="414"/>
      <c r="E275" s="414"/>
      <c r="F275" s="414"/>
      <c r="G275" s="415"/>
      <c r="H275" s="211"/>
      <c r="I275" s="202"/>
      <c r="J275" s="212"/>
    </row>
    <row r="276" spans="1:10">
      <c r="A276" s="431"/>
      <c r="B276" s="428" t="s">
        <v>294</v>
      </c>
      <c r="C276" s="340"/>
      <c r="D276" s="340"/>
      <c r="E276" s="340"/>
      <c r="F276" s="340"/>
      <c r="G276" s="429"/>
      <c r="H276" s="213"/>
      <c r="I276" s="202" t="s">
        <v>291</v>
      </c>
      <c r="J276" s="214"/>
    </row>
    <row r="277" spans="1:10">
      <c r="A277" s="431"/>
      <c r="B277" s="428" t="s">
        <v>289</v>
      </c>
      <c r="C277" s="340"/>
      <c r="D277" s="340"/>
      <c r="E277" s="340"/>
      <c r="F277" s="340"/>
      <c r="G277" s="429"/>
      <c r="H277" s="213"/>
      <c r="I277" s="202"/>
      <c r="J277" s="214"/>
    </row>
    <row r="278" spans="1:10">
      <c r="A278" s="431"/>
      <c r="B278" s="428" t="s">
        <v>279</v>
      </c>
      <c r="C278" s="340"/>
      <c r="D278" s="340"/>
      <c r="E278" s="340"/>
      <c r="F278" s="340"/>
      <c r="G278" s="429"/>
      <c r="H278" s="213"/>
      <c r="I278" s="202"/>
      <c r="J278" s="214"/>
    </row>
    <row r="279" spans="1:10">
      <c r="A279" s="431"/>
      <c r="B279" s="428" t="s">
        <v>295</v>
      </c>
      <c r="C279" s="340"/>
      <c r="D279" s="340"/>
      <c r="E279" s="340"/>
      <c r="F279" s="340"/>
      <c r="G279" s="429"/>
      <c r="H279" s="213"/>
      <c r="I279" s="202" t="s">
        <v>296</v>
      </c>
      <c r="J279" s="214"/>
    </row>
    <row r="280" spans="1:10" ht="14.15" customHeight="1">
      <c r="A280" s="431"/>
      <c r="B280" s="428" t="s">
        <v>289</v>
      </c>
      <c r="C280" s="340"/>
      <c r="D280" s="340"/>
      <c r="E280" s="340"/>
      <c r="F280" s="340"/>
      <c r="G280" s="429"/>
      <c r="H280" s="213"/>
      <c r="I280" s="202"/>
      <c r="J280" s="214"/>
    </row>
    <row r="281" spans="1:10" ht="14.5" thickBot="1">
      <c r="A281" s="216"/>
      <c r="B281" s="433" t="s">
        <v>292</v>
      </c>
      <c r="C281" s="434"/>
      <c r="D281" s="434"/>
      <c r="E281" s="434"/>
      <c r="F281" s="434"/>
      <c r="G281" s="435"/>
      <c r="H281" s="189"/>
      <c r="I281" s="191"/>
      <c r="J281" s="215"/>
    </row>
    <row r="282" spans="1:10">
      <c r="A282" s="430">
        <v>5</v>
      </c>
      <c r="B282" s="413" t="s">
        <v>297</v>
      </c>
      <c r="C282" s="414"/>
      <c r="D282" s="414"/>
      <c r="E282" s="414"/>
      <c r="F282" s="414"/>
      <c r="G282" s="415"/>
      <c r="H282" s="211"/>
      <c r="I282" s="202"/>
      <c r="J282" s="212"/>
    </row>
    <row r="283" spans="1:10">
      <c r="A283" s="431"/>
      <c r="B283" s="428" t="s">
        <v>298</v>
      </c>
      <c r="C283" s="340"/>
      <c r="D283" s="340"/>
      <c r="E283" s="340"/>
      <c r="F283" s="340"/>
      <c r="G283" s="429"/>
      <c r="H283" s="213"/>
      <c r="I283" s="202" t="s">
        <v>291</v>
      </c>
      <c r="J283" s="214"/>
    </row>
    <row r="284" spans="1:10">
      <c r="A284" s="431"/>
      <c r="B284" s="428" t="s">
        <v>289</v>
      </c>
      <c r="C284" s="340"/>
      <c r="D284" s="340"/>
      <c r="E284" s="340"/>
      <c r="F284" s="340"/>
      <c r="G284" s="429"/>
      <c r="H284" s="213"/>
      <c r="I284" s="202"/>
      <c r="J284" s="214"/>
    </row>
    <row r="285" spans="1:10">
      <c r="A285" s="431"/>
      <c r="B285" s="428" t="s">
        <v>299</v>
      </c>
      <c r="C285" s="340"/>
      <c r="D285" s="340"/>
      <c r="E285" s="340"/>
      <c r="F285" s="340"/>
      <c r="G285" s="429"/>
      <c r="H285" s="213"/>
      <c r="I285" s="202" t="s">
        <v>296</v>
      </c>
      <c r="J285" s="214"/>
    </row>
    <row r="286" spans="1:10" ht="14.5" thickBot="1">
      <c r="A286" s="432"/>
      <c r="B286" s="433" t="s">
        <v>289</v>
      </c>
      <c r="C286" s="434"/>
      <c r="D286" s="434"/>
      <c r="E286" s="434"/>
      <c r="F286" s="434"/>
      <c r="G286" s="435"/>
      <c r="H286" s="189"/>
      <c r="I286" s="191"/>
      <c r="J286" s="215"/>
    </row>
    <row r="287" spans="1:10" ht="14.5" thickBot="1">
      <c r="A287" s="436" t="s">
        <v>300</v>
      </c>
      <c r="B287" s="437"/>
      <c r="C287" s="437"/>
      <c r="D287" s="437"/>
      <c r="E287" s="437"/>
      <c r="F287" s="437"/>
      <c r="G287" s="437"/>
      <c r="H287" s="437"/>
      <c r="I287" s="438"/>
      <c r="J287" s="217">
        <f>SUM(J250:J286)</f>
        <v>0</v>
      </c>
    </row>
    <row r="288" spans="1:10">
      <c r="A288" s="210" t="s">
        <v>265</v>
      </c>
      <c r="B288" s="135" t="s">
        <v>301</v>
      </c>
    </row>
    <row r="289" spans="1:10" ht="14.5" thickBot="1">
      <c r="A289" s="210"/>
    </row>
    <row r="290" spans="1:10" ht="28">
      <c r="A290" s="210"/>
      <c r="C290" s="218" t="s">
        <v>302</v>
      </c>
      <c r="D290" s="183" t="s">
        <v>302</v>
      </c>
      <c r="E290" s="183" t="s">
        <v>302</v>
      </c>
      <c r="F290" s="183" t="s">
        <v>302</v>
      </c>
      <c r="G290" s="183" t="s">
        <v>302</v>
      </c>
      <c r="H290" s="183" t="s">
        <v>302</v>
      </c>
      <c r="I290" s="183" t="s">
        <v>302</v>
      </c>
      <c r="J290" s="183" t="s">
        <v>302</v>
      </c>
    </row>
    <row r="291" spans="1:10" ht="14.5" thickBot="1">
      <c r="A291" s="210"/>
      <c r="C291" s="219">
        <v>1</v>
      </c>
      <c r="D291" s="184">
        <v>2</v>
      </c>
      <c r="E291" s="184">
        <v>3</v>
      </c>
      <c r="F291" s="184">
        <v>4</v>
      </c>
      <c r="G291" s="184">
        <v>5</v>
      </c>
      <c r="H291" s="184">
        <v>6</v>
      </c>
      <c r="I291" s="184">
        <v>7</v>
      </c>
      <c r="J291" s="184" t="s">
        <v>303</v>
      </c>
    </row>
    <row r="292" spans="1:10" ht="14.5" thickBot="1">
      <c r="A292" s="210"/>
      <c r="C292" s="220">
        <f>J158</f>
        <v>24.75</v>
      </c>
      <c r="D292" s="221">
        <f>J208</f>
        <v>0</v>
      </c>
      <c r="E292" s="221">
        <f>J214</f>
        <v>0</v>
      </c>
      <c r="F292" s="221">
        <f>J228</f>
        <v>0</v>
      </c>
      <c r="G292" s="221">
        <f>J234</f>
        <v>0</v>
      </c>
      <c r="H292" s="221">
        <f>J245</f>
        <v>0</v>
      </c>
      <c r="I292" s="221">
        <f>J287</f>
        <v>0</v>
      </c>
      <c r="J292" s="221">
        <f>SUM(C292:I292)</f>
        <v>24.75</v>
      </c>
    </row>
    <row r="293" spans="1:10">
      <c r="A293" s="210"/>
    </row>
    <row r="294" spans="1:10" ht="42" customHeight="1">
      <c r="A294" s="439" t="s">
        <v>304</v>
      </c>
      <c r="B294" s="439"/>
      <c r="C294" s="439"/>
      <c r="D294" s="439"/>
      <c r="E294" s="439"/>
      <c r="F294" s="439"/>
      <c r="G294" s="439"/>
      <c r="H294" s="439"/>
      <c r="I294" s="439"/>
      <c r="J294" s="439"/>
    </row>
    <row r="295" spans="1:10" ht="14.5" thickBot="1">
      <c r="A295" s="182" t="s">
        <v>305</v>
      </c>
    </row>
    <row r="296" spans="1:10" ht="28.5" thickBot="1">
      <c r="A296" s="222" t="s">
        <v>169</v>
      </c>
      <c r="B296" s="440" t="s">
        <v>306</v>
      </c>
      <c r="C296" s="441"/>
      <c r="D296" s="441"/>
      <c r="E296" s="441"/>
      <c r="F296" s="441"/>
      <c r="G296" s="441"/>
      <c r="H296" s="441"/>
      <c r="I296" s="442"/>
      <c r="J296" s="223" t="s">
        <v>233</v>
      </c>
    </row>
    <row r="297" spans="1:10" ht="14.5" thickBot="1">
      <c r="A297" s="181">
        <v>1</v>
      </c>
      <c r="B297" s="443" t="s">
        <v>307</v>
      </c>
      <c r="C297" s="444"/>
      <c r="D297" s="444"/>
      <c r="E297" s="444"/>
      <c r="F297" s="444"/>
      <c r="G297" s="444"/>
      <c r="H297" s="444"/>
      <c r="I297" s="445"/>
      <c r="J297" s="161"/>
    </row>
    <row r="298" spans="1:10" ht="14.5" thickBot="1">
      <c r="A298" s="181">
        <v>2</v>
      </c>
      <c r="B298" s="443" t="s">
        <v>308</v>
      </c>
      <c r="C298" s="444"/>
      <c r="D298" s="444"/>
      <c r="E298" s="444"/>
      <c r="F298" s="444"/>
      <c r="G298" s="444"/>
      <c r="H298" s="444"/>
      <c r="I298" s="445"/>
      <c r="J298" s="161"/>
    </row>
    <row r="299" spans="1:10" ht="14.5" thickBot="1">
      <c r="A299" s="181">
        <v>3</v>
      </c>
      <c r="B299" s="443" t="s">
        <v>309</v>
      </c>
      <c r="C299" s="444"/>
      <c r="D299" s="444"/>
      <c r="E299" s="444"/>
      <c r="F299" s="444"/>
      <c r="G299" s="444"/>
      <c r="H299" s="444"/>
      <c r="I299" s="445"/>
      <c r="J299" s="161"/>
    </row>
    <row r="300" spans="1:10" ht="14.5" thickBot="1">
      <c r="A300" s="369" t="s">
        <v>310</v>
      </c>
      <c r="B300" s="370"/>
      <c r="C300" s="370"/>
      <c r="D300" s="370"/>
      <c r="E300" s="370"/>
      <c r="F300" s="370"/>
      <c r="G300" s="370"/>
      <c r="H300" s="370"/>
      <c r="I300" s="371"/>
      <c r="J300" s="224">
        <f>SUM(J297:J299)</f>
        <v>0</v>
      </c>
    </row>
    <row r="302" spans="1:10" ht="64.5" customHeight="1" thickBot="1">
      <c r="A302" s="348" t="s">
        <v>311</v>
      </c>
      <c r="B302" s="348"/>
      <c r="C302" s="348"/>
      <c r="D302" s="348"/>
      <c r="E302" s="348"/>
      <c r="F302" s="348"/>
      <c r="G302" s="348"/>
      <c r="H302" s="348"/>
      <c r="I302" s="348"/>
      <c r="J302" s="348"/>
    </row>
    <row r="303" spans="1:10" ht="29.25" customHeight="1">
      <c r="A303" s="449" t="s">
        <v>169</v>
      </c>
      <c r="B303" s="449" t="s">
        <v>312</v>
      </c>
      <c r="C303" s="449" t="s">
        <v>313</v>
      </c>
      <c r="D303" s="451" t="s">
        <v>314</v>
      </c>
      <c r="E303" s="452"/>
      <c r="F303" s="452"/>
      <c r="G303" s="452"/>
      <c r="H303" s="452"/>
      <c r="I303" s="452"/>
      <c r="J303" s="453"/>
    </row>
    <row r="304" spans="1:10" ht="29.25" customHeight="1" thickBot="1">
      <c r="A304" s="450"/>
      <c r="B304" s="450"/>
      <c r="C304" s="450"/>
      <c r="D304" s="454"/>
      <c r="E304" s="455"/>
      <c r="F304" s="455"/>
      <c r="G304" s="455"/>
      <c r="H304" s="455"/>
      <c r="I304" s="455"/>
      <c r="J304" s="456"/>
    </row>
    <row r="305" spans="1:10" ht="14.5" thickBot="1">
      <c r="A305" s="152">
        <v>1</v>
      </c>
      <c r="B305" s="151"/>
      <c r="C305" s="151"/>
      <c r="D305" s="389"/>
      <c r="E305" s="390"/>
      <c r="F305" s="390"/>
      <c r="G305" s="390"/>
      <c r="H305" s="390"/>
      <c r="I305" s="390"/>
      <c r="J305" s="391"/>
    </row>
    <row r="306" spans="1:10" ht="14.5" thickBot="1">
      <c r="A306" s="152">
        <v>2</v>
      </c>
      <c r="B306" s="151"/>
      <c r="C306" s="151"/>
      <c r="D306" s="389"/>
      <c r="E306" s="390"/>
      <c r="F306" s="390"/>
      <c r="G306" s="390"/>
      <c r="H306" s="390"/>
      <c r="I306" s="390"/>
      <c r="J306" s="391"/>
    </row>
    <row r="307" spans="1:10" ht="14.5" thickBot="1">
      <c r="A307" s="152">
        <v>3</v>
      </c>
      <c r="B307" s="151"/>
      <c r="C307" s="151"/>
      <c r="D307" s="446"/>
      <c r="E307" s="447"/>
      <c r="F307" s="447"/>
      <c r="G307" s="447"/>
      <c r="H307" s="447"/>
      <c r="I307" s="447"/>
      <c r="J307" s="448"/>
    </row>
    <row r="308" spans="1:10" ht="14.5" thickBot="1">
      <c r="A308" s="152">
        <v>4</v>
      </c>
      <c r="B308" s="151"/>
      <c r="C308" s="151"/>
      <c r="D308" s="446"/>
      <c r="E308" s="447"/>
      <c r="F308" s="447"/>
      <c r="G308" s="447"/>
      <c r="H308" s="447"/>
      <c r="I308" s="447"/>
      <c r="J308" s="448"/>
    </row>
    <row r="309" spans="1:10" ht="14.5" thickBot="1">
      <c r="A309" s="152">
        <v>5</v>
      </c>
      <c r="B309" s="151"/>
      <c r="C309" s="151"/>
      <c r="D309" s="389"/>
      <c r="E309" s="390"/>
      <c r="F309" s="390"/>
      <c r="G309" s="390"/>
      <c r="H309" s="390"/>
      <c r="I309" s="390"/>
      <c r="J309" s="391"/>
    </row>
    <row r="310" spans="1:10" ht="14.5" thickBot="1">
      <c r="A310" s="152">
        <v>6</v>
      </c>
      <c r="B310" s="151"/>
      <c r="C310" s="151"/>
      <c r="D310" s="446"/>
      <c r="E310" s="447"/>
      <c r="F310" s="447"/>
      <c r="G310" s="447"/>
      <c r="H310" s="447"/>
      <c r="I310" s="447"/>
      <c r="J310" s="448"/>
    </row>
    <row r="311" spans="1:10" ht="14.5" thickBot="1">
      <c r="A311" s="152">
        <v>7</v>
      </c>
      <c r="B311" s="151"/>
      <c r="C311" s="151"/>
      <c r="D311" s="446"/>
      <c r="E311" s="447"/>
      <c r="F311" s="447"/>
      <c r="G311" s="447"/>
      <c r="H311" s="447"/>
      <c r="I311" s="447"/>
      <c r="J311" s="448"/>
    </row>
    <row r="312" spans="1:10" ht="14.5" thickBot="1">
      <c r="A312" s="152">
        <v>8</v>
      </c>
      <c r="B312" s="151"/>
      <c r="C312" s="151"/>
      <c r="D312" s="446"/>
      <c r="E312" s="447"/>
      <c r="F312" s="447"/>
      <c r="G312" s="447"/>
      <c r="H312" s="447"/>
      <c r="I312" s="447"/>
      <c r="J312" s="448"/>
    </row>
    <row r="313" spans="1:10" ht="14.5" thickBot="1">
      <c r="A313" s="152">
        <v>9</v>
      </c>
      <c r="B313" s="151"/>
      <c r="C313" s="151"/>
      <c r="D313" s="389"/>
      <c r="E313" s="390"/>
      <c r="F313" s="390"/>
      <c r="G313" s="390"/>
      <c r="H313" s="390"/>
      <c r="I313" s="390"/>
      <c r="J313" s="391"/>
    </row>
    <row r="314" spans="1:10" ht="14.5" thickBot="1">
      <c r="A314" s="152">
        <v>10</v>
      </c>
      <c r="B314" s="151"/>
      <c r="C314" s="151"/>
      <c r="D314" s="446"/>
      <c r="E314" s="447"/>
      <c r="F314" s="447"/>
      <c r="G314" s="447"/>
      <c r="H314" s="447"/>
      <c r="I314" s="447"/>
      <c r="J314" s="448"/>
    </row>
    <row r="315" spans="1:10" ht="20.25" customHeight="1"/>
    <row r="316" spans="1:10" ht="14.5" thickBot="1">
      <c r="A316" s="182" t="s">
        <v>315</v>
      </c>
    </row>
    <row r="317" spans="1:10" ht="14.5" thickBot="1">
      <c r="A317" s="449" t="s">
        <v>169</v>
      </c>
      <c r="B317" s="451" t="s">
        <v>316</v>
      </c>
      <c r="C317" s="452"/>
      <c r="D317" s="452"/>
      <c r="E317" s="452"/>
      <c r="F317" s="452"/>
      <c r="G317" s="452"/>
      <c r="H317" s="453"/>
      <c r="I317" s="440" t="s">
        <v>317</v>
      </c>
      <c r="J317" s="442"/>
    </row>
    <row r="318" spans="1:10" ht="28.5" thickBot="1">
      <c r="A318" s="450"/>
      <c r="B318" s="454"/>
      <c r="C318" s="455"/>
      <c r="D318" s="455"/>
      <c r="E318" s="455"/>
      <c r="F318" s="455"/>
      <c r="G318" s="455"/>
      <c r="H318" s="456"/>
      <c r="I318" s="225" t="s">
        <v>318</v>
      </c>
      <c r="J318" s="225" t="s">
        <v>319</v>
      </c>
    </row>
    <row r="319" spans="1:10" ht="14.5" thickBot="1">
      <c r="A319" s="181">
        <v>1</v>
      </c>
      <c r="B319" s="389" t="s">
        <v>320</v>
      </c>
      <c r="C319" s="390"/>
      <c r="D319" s="390"/>
      <c r="E319" s="390"/>
      <c r="F319" s="390"/>
      <c r="G319" s="390"/>
      <c r="H319" s="391"/>
      <c r="I319" s="151"/>
      <c r="J319" s="151"/>
    </row>
    <row r="320" spans="1:10" ht="14.5" thickBot="1">
      <c r="A320" s="181"/>
      <c r="B320" s="226" t="s">
        <v>321</v>
      </c>
      <c r="C320" s="227"/>
      <c r="D320" s="227"/>
      <c r="E320" s="227"/>
      <c r="F320" s="227"/>
      <c r="G320" s="227"/>
      <c r="H320" s="228"/>
      <c r="I320" s="151"/>
      <c r="J320" s="151"/>
    </row>
    <row r="321" spans="1:10" ht="14.5" thickBot="1">
      <c r="A321" s="152">
        <v>2</v>
      </c>
      <c r="B321" s="389" t="s">
        <v>322</v>
      </c>
      <c r="C321" s="390"/>
      <c r="D321" s="390"/>
      <c r="E321" s="390"/>
      <c r="F321" s="390"/>
      <c r="G321" s="390"/>
      <c r="H321" s="391"/>
      <c r="I321" s="151"/>
      <c r="J321" s="151"/>
    </row>
    <row r="322" spans="1:10" ht="14.5" thickBot="1">
      <c r="A322" s="152"/>
      <c r="B322" s="226" t="s">
        <v>321</v>
      </c>
      <c r="C322" s="227"/>
      <c r="D322" s="227"/>
      <c r="E322" s="227"/>
      <c r="F322" s="227"/>
      <c r="G322" s="227"/>
      <c r="H322" s="228"/>
      <c r="I322" s="151"/>
      <c r="J322" s="151"/>
    </row>
    <row r="323" spans="1:10" ht="14.5" thickBot="1">
      <c r="A323" s="152">
        <v>3</v>
      </c>
      <c r="B323" s="389" t="s">
        <v>320</v>
      </c>
      <c r="C323" s="390"/>
      <c r="D323" s="390"/>
      <c r="E323" s="390"/>
      <c r="F323" s="390"/>
      <c r="G323" s="390"/>
      <c r="H323" s="391"/>
      <c r="I323" s="151"/>
      <c r="J323" s="151"/>
    </row>
    <row r="324" spans="1:10" ht="14.5" thickBot="1">
      <c r="A324" s="152"/>
      <c r="B324" s="226" t="s">
        <v>321</v>
      </c>
      <c r="C324" s="227"/>
      <c r="D324" s="227"/>
      <c r="E324" s="227"/>
      <c r="F324" s="227"/>
      <c r="G324" s="227"/>
      <c r="H324" s="228"/>
      <c r="I324" s="151"/>
      <c r="J324" s="151"/>
    </row>
    <row r="325" spans="1:10" ht="14.5" thickBot="1">
      <c r="A325" s="181">
        <v>4</v>
      </c>
      <c r="B325" s="389" t="s">
        <v>320</v>
      </c>
      <c r="C325" s="390"/>
      <c r="D325" s="390"/>
      <c r="E325" s="390"/>
      <c r="F325" s="390"/>
      <c r="G325" s="390"/>
      <c r="H325" s="391"/>
      <c r="I325" s="151"/>
      <c r="J325" s="151"/>
    </row>
    <row r="326" spans="1:10" ht="14.5" thickBot="1">
      <c r="A326" s="181"/>
      <c r="B326" s="389" t="s">
        <v>321</v>
      </c>
      <c r="C326" s="390"/>
      <c r="D326" s="390"/>
      <c r="E326" s="390"/>
      <c r="F326" s="390"/>
      <c r="G326" s="390"/>
      <c r="H326" s="391"/>
      <c r="I326" s="151"/>
      <c r="J326" s="151"/>
    </row>
    <row r="327" spans="1:10" ht="18.75" customHeight="1"/>
    <row r="328" spans="1:10" ht="14.5" thickBot="1">
      <c r="A328" s="348" t="s">
        <v>323</v>
      </c>
      <c r="B328" s="348"/>
      <c r="C328" s="348"/>
      <c r="D328" s="348"/>
      <c r="E328" s="348"/>
      <c r="F328" s="348"/>
      <c r="G328" s="348"/>
      <c r="H328" s="348"/>
      <c r="I328" s="348"/>
      <c r="J328" s="348"/>
    </row>
    <row r="329" spans="1:10" ht="63" customHeight="1">
      <c r="A329" s="449" t="s">
        <v>169</v>
      </c>
      <c r="B329" s="451" t="s">
        <v>324</v>
      </c>
      <c r="C329" s="452"/>
      <c r="D329" s="452"/>
      <c r="E329" s="452"/>
      <c r="F329" s="452"/>
      <c r="G329" s="453"/>
      <c r="H329" s="449" t="s">
        <v>325</v>
      </c>
      <c r="I329" s="451" t="s">
        <v>326</v>
      </c>
      <c r="J329" s="453"/>
    </row>
    <row r="330" spans="1:10" ht="14.5" thickBot="1">
      <c r="A330" s="450"/>
      <c r="B330" s="454"/>
      <c r="C330" s="455"/>
      <c r="D330" s="455"/>
      <c r="E330" s="455"/>
      <c r="F330" s="455"/>
      <c r="G330" s="456"/>
      <c r="H330" s="450"/>
      <c r="I330" s="454" t="s">
        <v>327</v>
      </c>
      <c r="J330" s="456"/>
    </row>
    <row r="331" spans="1:10" ht="42" customHeight="1">
      <c r="A331" s="168"/>
      <c r="B331" s="358" t="s">
        <v>328</v>
      </c>
      <c r="C331" s="359"/>
      <c r="D331" s="359"/>
      <c r="E331" s="359"/>
      <c r="F331" s="359"/>
      <c r="G331" s="360"/>
      <c r="H331" s="141"/>
      <c r="I331" s="457"/>
      <c r="J331" s="458"/>
    </row>
    <row r="332" spans="1:10" ht="14.5" thickBot="1">
      <c r="A332" s="152">
        <v>1</v>
      </c>
      <c r="B332" s="352"/>
      <c r="C332" s="353"/>
      <c r="D332" s="353"/>
      <c r="E332" s="353"/>
      <c r="F332" s="353"/>
      <c r="G332" s="354"/>
      <c r="H332" s="151"/>
      <c r="I332" s="382"/>
      <c r="J332" s="384"/>
    </row>
    <row r="333" spans="1:10" ht="14.5" thickBot="1">
      <c r="A333" s="152">
        <v>2</v>
      </c>
      <c r="B333" s="352"/>
      <c r="C333" s="353"/>
      <c r="D333" s="353"/>
      <c r="E333" s="353"/>
      <c r="F333" s="353"/>
      <c r="G333" s="354"/>
      <c r="H333" s="151"/>
      <c r="I333" s="446"/>
      <c r="J333" s="448"/>
    </row>
    <row r="334" spans="1:10" ht="14.5" thickBot="1">
      <c r="A334" s="152">
        <v>3</v>
      </c>
      <c r="B334" s="352"/>
      <c r="C334" s="353"/>
      <c r="D334" s="353"/>
      <c r="E334" s="353"/>
      <c r="F334" s="353"/>
      <c r="G334" s="354"/>
      <c r="H334" s="151"/>
      <c r="I334" s="382"/>
      <c r="J334" s="384"/>
    </row>
    <row r="336" spans="1:10" ht="14.5" thickBot="1">
      <c r="A336" s="182" t="s">
        <v>329</v>
      </c>
    </row>
    <row r="337" spans="1:10" ht="21.75" customHeight="1" thickBot="1">
      <c r="A337" s="449" t="s">
        <v>169</v>
      </c>
      <c r="B337" s="451" t="s">
        <v>330</v>
      </c>
      <c r="C337" s="452"/>
      <c r="D337" s="452"/>
      <c r="E337" s="452"/>
      <c r="F337" s="452"/>
      <c r="G337" s="453"/>
      <c r="H337" s="440" t="s">
        <v>317</v>
      </c>
      <c r="I337" s="441"/>
      <c r="J337" s="442"/>
    </row>
    <row r="338" spans="1:10" ht="56.5" thickBot="1">
      <c r="A338" s="450"/>
      <c r="B338" s="454"/>
      <c r="C338" s="455"/>
      <c r="D338" s="455"/>
      <c r="E338" s="455"/>
      <c r="F338" s="455"/>
      <c r="G338" s="456"/>
      <c r="H338" s="225" t="s">
        <v>331</v>
      </c>
      <c r="I338" s="225" t="s">
        <v>332</v>
      </c>
      <c r="J338" s="225" t="s">
        <v>333</v>
      </c>
    </row>
    <row r="339" spans="1:10" ht="14.5" thickBot="1">
      <c r="A339" s="152">
        <v>1</v>
      </c>
      <c r="B339" s="389"/>
      <c r="C339" s="390"/>
      <c r="D339" s="390"/>
      <c r="E339" s="390"/>
      <c r="F339" s="390"/>
      <c r="G339" s="391"/>
      <c r="H339" s="151"/>
      <c r="I339" s="151"/>
      <c r="J339" s="151"/>
    </row>
    <row r="340" spans="1:10" ht="14.5" thickBot="1">
      <c r="A340" s="152">
        <v>2</v>
      </c>
      <c r="B340" s="389"/>
      <c r="C340" s="390"/>
      <c r="D340" s="390"/>
      <c r="E340" s="390"/>
      <c r="F340" s="390"/>
      <c r="G340" s="391"/>
      <c r="H340" s="151"/>
      <c r="I340" s="151"/>
      <c r="J340" s="151"/>
    </row>
    <row r="341" spans="1:10" ht="14.5" thickBot="1">
      <c r="A341" s="152">
        <v>3</v>
      </c>
      <c r="B341" s="389"/>
      <c r="C341" s="390"/>
      <c r="D341" s="390"/>
      <c r="E341" s="390"/>
      <c r="F341" s="390"/>
      <c r="G341" s="391"/>
      <c r="H341" s="151"/>
      <c r="I341" s="151"/>
      <c r="J341" s="151"/>
    </row>
    <row r="342" spans="1:10" ht="14.5" thickBot="1">
      <c r="A342" s="152">
        <v>4</v>
      </c>
      <c r="B342" s="459"/>
      <c r="C342" s="460"/>
      <c r="D342" s="460"/>
      <c r="E342" s="460"/>
      <c r="F342" s="460"/>
      <c r="G342" s="461"/>
      <c r="H342" s="151"/>
      <c r="I342" s="151"/>
      <c r="J342" s="151"/>
    </row>
    <row r="343" spans="1:10" ht="14.5" thickBot="1">
      <c r="A343" s="152">
        <v>5</v>
      </c>
      <c r="B343" s="389"/>
      <c r="C343" s="390"/>
      <c r="D343" s="390"/>
      <c r="E343" s="390"/>
      <c r="F343" s="390"/>
      <c r="G343" s="391"/>
      <c r="H343" s="151"/>
      <c r="I343" s="151"/>
      <c r="J343" s="151"/>
    </row>
    <row r="344" spans="1:10" ht="14.5" thickBot="1">
      <c r="A344" s="152">
        <v>6</v>
      </c>
      <c r="B344" s="389"/>
      <c r="C344" s="390"/>
      <c r="D344" s="390"/>
      <c r="E344" s="390"/>
      <c r="F344" s="390"/>
      <c r="G344" s="391"/>
      <c r="H344" s="151"/>
      <c r="I344" s="151"/>
      <c r="J344" s="151"/>
    </row>
    <row r="345" spans="1:10" ht="14.5" thickBot="1">
      <c r="A345" s="152">
        <v>7</v>
      </c>
      <c r="B345" s="389"/>
      <c r="C345" s="390"/>
      <c r="D345" s="390"/>
      <c r="E345" s="390"/>
      <c r="F345" s="390"/>
      <c r="G345" s="391"/>
      <c r="H345" s="151"/>
      <c r="I345" s="151"/>
      <c r="J345" s="151"/>
    </row>
    <row r="347" spans="1:10">
      <c r="A347" s="182" t="s">
        <v>334</v>
      </c>
    </row>
    <row r="348" spans="1:10" ht="14.5" thickBot="1"/>
    <row r="349" spans="1:10" ht="14.25" customHeight="1">
      <c r="A349" s="462" t="s">
        <v>169</v>
      </c>
      <c r="B349" s="464" t="s">
        <v>335</v>
      </c>
      <c r="C349" s="465"/>
      <c r="D349" s="465"/>
      <c r="E349" s="465"/>
      <c r="F349" s="465"/>
      <c r="G349" s="465"/>
      <c r="H349" s="465"/>
      <c r="I349" s="465"/>
      <c r="J349" s="466"/>
    </row>
    <row r="350" spans="1:10" ht="15" customHeight="1" thickBot="1">
      <c r="A350" s="463"/>
      <c r="B350" s="467"/>
      <c r="C350" s="468"/>
      <c r="D350" s="468"/>
      <c r="E350" s="468"/>
      <c r="F350" s="468"/>
      <c r="G350" s="468"/>
      <c r="H350" s="468"/>
      <c r="I350" s="468"/>
      <c r="J350" s="469"/>
    </row>
    <row r="351" spans="1:10" ht="14.5" thickBot="1">
      <c r="A351" s="152">
        <v>1</v>
      </c>
      <c r="B351" s="389"/>
      <c r="C351" s="390"/>
      <c r="D351" s="390"/>
      <c r="E351" s="390"/>
      <c r="F351" s="390"/>
      <c r="G351" s="390"/>
      <c r="H351" s="390"/>
      <c r="I351" s="390"/>
      <c r="J351" s="391"/>
    </row>
    <row r="352" spans="1:10" ht="14.5" thickBot="1">
      <c r="A352" s="152">
        <v>2</v>
      </c>
      <c r="B352" s="446"/>
      <c r="C352" s="447"/>
      <c r="D352" s="447"/>
      <c r="E352" s="447"/>
      <c r="F352" s="447"/>
      <c r="G352" s="447"/>
      <c r="H352" s="447"/>
      <c r="I352" s="447"/>
      <c r="J352" s="448"/>
    </row>
    <row r="353" spans="1:10" ht="14.5" thickBot="1">
      <c r="A353" s="152">
        <v>3</v>
      </c>
      <c r="B353" s="389"/>
      <c r="C353" s="390"/>
      <c r="D353" s="390"/>
      <c r="E353" s="390"/>
      <c r="F353" s="390"/>
      <c r="G353" s="390"/>
      <c r="H353" s="390"/>
      <c r="I353" s="390"/>
      <c r="J353" s="391"/>
    </row>
    <row r="354" spans="1:10" ht="14.5" thickBot="1">
      <c r="A354" s="152">
        <v>4</v>
      </c>
      <c r="B354" s="389"/>
      <c r="C354" s="390"/>
      <c r="D354" s="390"/>
      <c r="E354" s="390"/>
      <c r="F354" s="390"/>
      <c r="G354" s="390"/>
      <c r="H354" s="390"/>
      <c r="I354" s="390"/>
      <c r="J354" s="391"/>
    </row>
    <row r="355" spans="1:10" ht="14.5" thickBot="1">
      <c r="A355" s="152">
        <v>5</v>
      </c>
      <c r="B355" s="358"/>
      <c r="C355" s="359"/>
      <c r="D355" s="359"/>
      <c r="E355" s="359"/>
      <c r="F355" s="359"/>
      <c r="G355" s="359"/>
      <c r="H355" s="359"/>
      <c r="I355" s="359"/>
      <c r="J355" s="360"/>
    </row>
    <row r="356" spans="1:10" ht="14.5" thickBot="1">
      <c r="A356" s="152">
        <v>6</v>
      </c>
      <c r="B356" s="389"/>
      <c r="C356" s="390"/>
      <c r="D356" s="390"/>
      <c r="E356" s="390"/>
      <c r="F356" s="390"/>
      <c r="G356" s="390"/>
      <c r="H356" s="390"/>
      <c r="I356" s="390"/>
      <c r="J356" s="391"/>
    </row>
    <row r="357" spans="1:10" ht="14.5" thickBot="1">
      <c r="A357" s="152">
        <v>7</v>
      </c>
      <c r="B357" s="389"/>
      <c r="C357" s="390"/>
      <c r="D357" s="390"/>
      <c r="E357" s="390"/>
      <c r="F357" s="390"/>
      <c r="G357" s="390"/>
      <c r="H357" s="390"/>
      <c r="I357" s="390"/>
      <c r="J357" s="391"/>
    </row>
    <row r="358" spans="1:10" ht="14.5" thickBot="1">
      <c r="A358" s="152">
        <v>8</v>
      </c>
      <c r="B358" s="358"/>
      <c r="C358" s="359"/>
      <c r="D358" s="359"/>
      <c r="E358" s="359"/>
      <c r="F358" s="359"/>
      <c r="G358" s="359"/>
      <c r="H358" s="359"/>
      <c r="I358" s="359"/>
      <c r="J358" s="360"/>
    </row>
    <row r="359" spans="1:10" ht="14.5" thickBot="1">
      <c r="A359" s="152">
        <v>9</v>
      </c>
      <c r="B359" s="389"/>
      <c r="C359" s="390"/>
      <c r="D359" s="390"/>
      <c r="E359" s="390"/>
      <c r="F359" s="390"/>
      <c r="G359" s="390"/>
      <c r="H359" s="390"/>
      <c r="I359" s="390"/>
      <c r="J359" s="391"/>
    </row>
    <row r="360" spans="1:10" ht="14.5" thickBot="1">
      <c r="A360" s="152">
        <v>10</v>
      </c>
      <c r="B360" s="470"/>
      <c r="C360" s="381"/>
      <c r="D360" s="381"/>
      <c r="E360" s="381"/>
      <c r="F360" s="381"/>
      <c r="G360" s="381"/>
      <c r="H360" s="381"/>
      <c r="I360" s="381"/>
      <c r="J360" s="471"/>
    </row>
    <row r="362" spans="1:10">
      <c r="A362" s="347" t="s">
        <v>336</v>
      </c>
      <c r="B362" s="347"/>
      <c r="C362" s="347"/>
      <c r="D362" s="347"/>
      <c r="E362" s="347"/>
      <c r="F362" s="347"/>
      <c r="G362" s="347"/>
      <c r="H362" s="347"/>
      <c r="I362" s="347"/>
      <c r="J362" s="347"/>
    </row>
    <row r="363" spans="1:10" ht="14.5" thickBot="1">
      <c r="A363" s="229" t="s">
        <v>337</v>
      </c>
      <c r="B363" s="230"/>
      <c r="C363" s="230"/>
      <c r="D363" s="230"/>
      <c r="E363" s="230"/>
      <c r="F363" s="230"/>
      <c r="G363" s="230"/>
      <c r="H363" s="230"/>
      <c r="I363" s="230"/>
      <c r="J363" s="230"/>
    </row>
    <row r="364" spans="1:10" ht="65.25" customHeight="1" thickBot="1">
      <c r="A364" s="231" t="s">
        <v>169</v>
      </c>
      <c r="B364" s="472" t="s">
        <v>338</v>
      </c>
      <c r="C364" s="473"/>
      <c r="D364" s="473"/>
      <c r="E364" s="473"/>
      <c r="F364" s="473"/>
      <c r="G364" s="473"/>
      <c r="H364" s="474" t="s">
        <v>339</v>
      </c>
      <c r="I364" s="475"/>
      <c r="J364" s="232" t="s">
        <v>233</v>
      </c>
    </row>
    <row r="365" spans="1:10" ht="14.5" thickBot="1">
      <c r="A365" s="189">
        <v>1</v>
      </c>
      <c r="B365" s="396"/>
      <c r="C365" s="397"/>
      <c r="D365" s="397"/>
      <c r="E365" s="397"/>
      <c r="F365" s="397"/>
      <c r="G365" s="398"/>
      <c r="H365" s="491"/>
      <c r="I365" s="492"/>
      <c r="J365" s="221"/>
    </row>
    <row r="366" spans="1:10" ht="36" customHeight="1" thickBot="1">
      <c r="A366" s="436" t="s">
        <v>340</v>
      </c>
      <c r="B366" s="437"/>
      <c r="C366" s="437"/>
      <c r="D366" s="437"/>
      <c r="E366" s="437"/>
      <c r="F366" s="437"/>
      <c r="G366" s="437"/>
      <c r="H366" s="437"/>
      <c r="I366" s="438"/>
      <c r="J366" s="217">
        <f>SUM(J365:J365)</f>
        <v>0</v>
      </c>
    </row>
    <row r="367" spans="1:10">
      <c r="A367" s="229" t="s">
        <v>265</v>
      </c>
      <c r="B367" s="159" t="s">
        <v>341</v>
      </c>
      <c r="C367" s="230"/>
      <c r="D367" s="230"/>
      <c r="E367" s="230"/>
      <c r="F367" s="230"/>
      <c r="G367" s="230"/>
      <c r="H367" s="230"/>
      <c r="I367" s="230"/>
      <c r="J367" s="230"/>
    </row>
    <row r="368" spans="1:10">
      <c r="A368" s="230"/>
      <c r="B368" s="159" t="s">
        <v>342</v>
      </c>
      <c r="C368" s="230"/>
      <c r="D368" s="230"/>
      <c r="E368" s="230"/>
      <c r="F368" s="230"/>
      <c r="G368" s="230"/>
      <c r="H368" s="230"/>
      <c r="I368" s="230"/>
      <c r="J368" s="230"/>
    </row>
    <row r="369" spans="1:10">
      <c r="A369" s="230"/>
      <c r="B369" s="230"/>
      <c r="C369" s="230"/>
      <c r="D369" s="230"/>
      <c r="E369" s="230"/>
      <c r="F369" s="230"/>
      <c r="G369" s="230"/>
      <c r="H369" s="230"/>
      <c r="I369" s="230"/>
      <c r="J369" s="230"/>
    </row>
    <row r="370" spans="1:10">
      <c r="A370" s="229" t="s">
        <v>343</v>
      </c>
      <c r="B370" s="230"/>
      <c r="C370" s="230"/>
      <c r="D370" s="230"/>
      <c r="E370" s="230"/>
      <c r="F370" s="230"/>
      <c r="G370" s="230"/>
      <c r="H370" s="230"/>
      <c r="I370" s="230"/>
      <c r="J370" s="230"/>
    </row>
    <row r="371" spans="1:10" ht="114.75" customHeight="1">
      <c r="A371" s="340" t="s">
        <v>344</v>
      </c>
      <c r="B371" s="340"/>
      <c r="C371" s="340"/>
      <c r="D371" s="340"/>
      <c r="E371" s="340"/>
      <c r="F371" s="340"/>
      <c r="G371" s="340"/>
      <c r="H371" s="340"/>
      <c r="I371" s="340"/>
      <c r="J371" s="340"/>
    </row>
    <row r="372" spans="1:10" ht="14.5" thickBot="1"/>
    <row r="373" spans="1:10" ht="28.5" thickBot="1">
      <c r="A373" s="233" t="s">
        <v>169</v>
      </c>
      <c r="B373" s="474" t="s">
        <v>338</v>
      </c>
      <c r="C373" s="493"/>
      <c r="D373" s="493"/>
      <c r="E373" s="493"/>
      <c r="F373" s="493"/>
      <c r="G373" s="493"/>
      <c r="H373" s="493"/>
      <c r="I373" s="475"/>
      <c r="J373" s="234" t="s">
        <v>233</v>
      </c>
    </row>
    <row r="374" spans="1:10" ht="14.5" thickBot="1">
      <c r="A374" s="152">
        <v>1</v>
      </c>
      <c r="B374" s="476"/>
      <c r="C374" s="477"/>
      <c r="D374" s="477"/>
      <c r="E374" s="477"/>
      <c r="F374" s="477"/>
      <c r="G374" s="477"/>
      <c r="H374" s="477"/>
      <c r="I374" s="478"/>
      <c r="J374" s="161"/>
    </row>
    <row r="375" spans="1:10" ht="14.5" thickBot="1">
      <c r="A375" s="152">
        <v>2</v>
      </c>
      <c r="B375" s="476"/>
      <c r="C375" s="477"/>
      <c r="D375" s="477"/>
      <c r="E375" s="477"/>
      <c r="F375" s="477"/>
      <c r="G375" s="477"/>
      <c r="H375" s="477"/>
      <c r="I375" s="478"/>
      <c r="J375" s="161"/>
    </row>
    <row r="376" spans="1:10" s="237" customFormat="1" ht="21.75" customHeight="1" thickBot="1">
      <c r="A376" s="235">
        <v>3</v>
      </c>
      <c r="B376" s="476"/>
      <c r="C376" s="477"/>
      <c r="D376" s="477"/>
      <c r="E376" s="477"/>
      <c r="F376" s="477"/>
      <c r="G376" s="477"/>
      <c r="H376" s="477"/>
      <c r="I376" s="478"/>
      <c r="J376" s="236"/>
    </row>
    <row r="377" spans="1:10" s="237" customFormat="1">
      <c r="A377" s="235"/>
      <c r="B377" s="479"/>
      <c r="C377" s="480"/>
      <c r="D377" s="480"/>
      <c r="E377" s="480"/>
      <c r="F377" s="480"/>
      <c r="G377" s="480"/>
      <c r="H377" s="480"/>
      <c r="I377" s="481"/>
      <c r="J377" s="236"/>
    </row>
    <row r="378" spans="1:10" ht="14.5" thickBot="1">
      <c r="A378" s="467" t="s">
        <v>345</v>
      </c>
      <c r="B378" s="468"/>
      <c r="C378" s="468"/>
      <c r="D378" s="468"/>
      <c r="E378" s="468"/>
      <c r="F378" s="468"/>
      <c r="G378" s="468"/>
      <c r="H378" s="468"/>
      <c r="I378" s="469"/>
      <c r="J378" s="161">
        <f>SUM(J374:J377)</f>
        <v>0</v>
      </c>
    </row>
    <row r="380" spans="1:10" ht="14.5" thickBot="1">
      <c r="A380" s="210" t="s">
        <v>346</v>
      </c>
    </row>
    <row r="381" spans="1:10" ht="28">
      <c r="A381" s="482" t="s">
        <v>169</v>
      </c>
      <c r="B381" s="484" t="s">
        <v>347</v>
      </c>
      <c r="C381" s="485"/>
      <c r="D381" s="485"/>
      <c r="E381" s="485"/>
      <c r="F381" s="485"/>
      <c r="G381" s="486"/>
      <c r="H381" s="482" t="s">
        <v>348</v>
      </c>
      <c r="I381" s="482" t="s">
        <v>192</v>
      </c>
      <c r="J381" s="238" t="s">
        <v>233</v>
      </c>
    </row>
    <row r="382" spans="1:10" ht="28.5" thickBot="1">
      <c r="A382" s="483"/>
      <c r="B382" s="487"/>
      <c r="C382" s="488"/>
      <c r="D382" s="488"/>
      <c r="E382" s="488"/>
      <c r="F382" s="488"/>
      <c r="G382" s="489"/>
      <c r="H382" s="490"/>
      <c r="I382" s="490"/>
      <c r="J382" s="239" t="s">
        <v>349</v>
      </c>
    </row>
    <row r="383" spans="1:10" ht="14.5" thickBot="1">
      <c r="A383" s="216">
        <v>1</v>
      </c>
      <c r="B383" s="396" t="s">
        <v>350</v>
      </c>
      <c r="C383" s="397"/>
      <c r="D383" s="397"/>
      <c r="E383" s="397"/>
      <c r="F383" s="397"/>
      <c r="G383" s="494"/>
      <c r="H383" s="240"/>
      <c r="I383" s="241" t="s">
        <v>351</v>
      </c>
      <c r="J383" s="242"/>
    </row>
    <row r="384" spans="1:10" ht="14.5" thickBot="1">
      <c r="A384" s="216">
        <v>2</v>
      </c>
      <c r="B384" s="396" t="s">
        <v>352</v>
      </c>
      <c r="C384" s="397"/>
      <c r="D384" s="397"/>
      <c r="E384" s="397"/>
      <c r="F384" s="397"/>
      <c r="G384" s="494"/>
      <c r="H384" s="243"/>
      <c r="I384" s="191" t="s">
        <v>351</v>
      </c>
      <c r="J384" s="244"/>
    </row>
    <row r="385" spans="1:10" ht="14.5" thickBot="1">
      <c r="A385" s="216">
        <v>3</v>
      </c>
      <c r="B385" s="396" t="s">
        <v>353</v>
      </c>
      <c r="C385" s="397"/>
      <c r="D385" s="397"/>
      <c r="E385" s="397"/>
      <c r="F385" s="397"/>
      <c r="G385" s="494"/>
      <c r="H385" s="243"/>
      <c r="I385" s="191" t="s">
        <v>351</v>
      </c>
      <c r="J385" s="244"/>
    </row>
    <row r="386" spans="1:10" ht="14.5" thickBot="1">
      <c r="A386" s="189">
        <v>4</v>
      </c>
      <c r="B386" s="396" t="s">
        <v>354</v>
      </c>
      <c r="C386" s="397"/>
      <c r="D386" s="397"/>
      <c r="E386" s="397"/>
      <c r="F386" s="397"/>
      <c r="G386" s="494"/>
      <c r="H386" s="243"/>
      <c r="I386" s="191" t="s">
        <v>351</v>
      </c>
      <c r="J386" s="244"/>
    </row>
    <row r="387" spans="1:10" ht="14.5" thickBot="1">
      <c r="A387" s="216">
        <v>5</v>
      </c>
      <c r="B387" s="396" t="s">
        <v>355</v>
      </c>
      <c r="C387" s="397"/>
      <c r="D387" s="397"/>
      <c r="E387" s="397"/>
      <c r="F387" s="397"/>
      <c r="G387" s="494"/>
      <c r="H387" s="243"/>
      <c r="I387" s="191" t="s">
        <v>351</v>
      </c>
      <c r="J387" s="244"/>
    </row>
    <row r="388" spans="1:10" ht="14.5" thickBot="1">
      <c r="A388" s="216">
        <v>6</v>
      </c>
      <c r="B388" s="396" t="s">
        <v>356</v>
      </c>
      <c r="C388" s="397"/>
      <c r="D388" s="397"/>
      <c r="E388" s="397"/>
      <c r="F388" s="397"/>
      <c r="G388" s="494"/>
      <c r="H388" s="243"/>
      <c r="I388" s="191"/>
      <c r="J388" s="244"/>
    </row>
    <row r="389" spans="1:10" ht="14.5" thickBot="1">
      <c r="A389" s="216"/>
      <c r="B389" s="396" t="s">
        <v>357</v>
      </c>
      <c r="C389" s="397"/>
      <c r="D389" s="397"/>
      <c r="E389" s="397"/>
      <c r="F389" s="397"/>
      <c r="G389" s="494"/>
      <c r="H389" s="243"/>
      <c r="I389" s="191" t="s">
        <v>196</v>
      </c>
      <c r="J389" s="244"/>
    </row>
    <row r="390" spans="1:10" ht="14.5" thickBot="1">
      <c r="A390" s="216"/>
      <c r="B390" s="396" t="s">
        <v>358</v>
      </c>
      <c r="C390" s="397"/>
      <c r="D390" s="397"/>
      <c r="E390" s="397"/>
      <c r="F390" s="397"/>
      <c r="G390" s="494"/>
      <c r="H390" s="243"/>
      <c r="I390" s="191" t="s">
        <v>359</v>
      </c>
      <c r="J390" s="244"/>
    </row>
    <row r="391" spans="1:10" ht="14.5" thickBot="1">
      <c r="A391" s="216">
        <v>7</v>
      </c>
      <c r="B391" s="396" t="s">
        <v>360</v>
      </c>
      <c r="C391" s="397"/>
      <c r="D391" s="397"/>
      <c r="E391" s="397"/>
      <c r="F391" s="397"/>
      <c r="G391" s="494"/>
      <c r="H391" s="243"/>
      <c r="I391" s="191"/>
      <c r="J391" s="244"/>
    </row>
    <row r="392" spans="1:10" ht="14.5" thickBot="1">
      <c r="A392" s="189"/>
      <c r="B392" s="396" t="s">
        <v>357</v>
      </c>
      <c r="C392" s="397"/>
      <c r="D392" s="397"/>
      <c r="E392" s="397"/>
      <c r="F392" s="397"/>
      <c r="G392" s="494"/>
      <c r="H392" s="243"/>
      <c r="I392" s="191" t="s">
        <v>196</v>
      </c>
      <c r="J392" s="244"/>
    </row>
    <row r="393" spans="1:10" ht="14.5" thickBot="1">
      <c r="A393" s="213"/>
      <c r="B393" s="495" t="s">
        <v>358</v>
      </c>
      <c r="C393" s="496"/>
      <c r="D393" s="496"/>
      <c r="E393" s="496"/>
      <c r="F393" s="496"/>
      <c r="G393" s="497"/>
      <c r="H393" s="245"/>
      <c r="I393" s="202" t="s">
        <v>359</v>
      </c>
      <c r="J393" s="244"/>
    </row>
    <row r="394" spans="1:10" ht="36" customHeight="1" thickBot="1">
      <c r="A394" s="416" t="s">
        <v>361</v>
      </c>
      <c r="B394" s="417"/>
      <c r="C394" s="417"/>
      <c r="D394" s="417"/>
      <c r="E394" s="417"/>
      <c r="F394" s="417"/>
      <c r="G394" s="417"/>
      <c r="H394" s="417"/>
      <c r="I394" s="418"/>
      <c r="J394" s="246">
        <f>SUM(J383:J393)</f>
        <v>0</v>
      </c>
    </row>
    <row r="396" spans="1:10" ht="44.25" customHeight="1" thickBot="1">
      <c r="A396" s="348" t="s">
        <v>362</v>
      </c>
      <c r="B396" s="348"/>
      <c r="C396" s="348"/>
      <c r="D396" s="348"/>
      <c r="E396" s="348"/>
      <c r="F396" s="348"/>
      <c r="G396" s="348"/>
      <c r="H396" s="348"/>
      <c r="I396" s="348"/>
      <c r="J396" s="348"/>
    </row>
    <row r="397" spans="1:10" ht="70.5" thickBot="1">
      <c r="A397" s="233" t="s">
        <v>169</v>
      </c>
      <c r="B397" s="474" t="s">
        <v>363</v>
      </c>
      <c r="C397" s="493"/>
      <c r="D397" s="493"/>
      <c r="E397" s="475"/>
      <c r="F397" s="234" t="s">
        <v>364</v>
      </c>
      <c r="G397" s="234" t="s">
        <v>365</v>
      </c>
      <c r="H397" s="234" t="s">
        <v>366</v>
      </c>
      <c r="I397" s="234" t="s">
        <v>192</v>
      </c>
      <c r="J397" s="234" t="s">
        <v>367</v>
      </c>
    </row>
    <row r="398" spans="1:10">
      <c r="A398" s="392">
        <v>1</v>
      </c>
      <c r="B398" s="358" t="s">
        <v>368</v>
      </c>
      <c r="C398" s="359"/>
      <c r="D398" s="359"/>
      <c r="E398" s="360"/>
      <c r="F398" s="392"/>
      <c r="G398" s="392" t="s">
        <v>369</v>
      </c>
      <c r="H398" s="392"/>
      <c r="I398" s="168" t="s">
        <v>196</v>
      </c>
      <c r="J398" s="168"/>
    </row>
    <row r="399" spans="1:10" ht="14.5" thickBot="1">
      <c r="A399" s="362"/>
      <c r="B399" s="352" t="s">
        <v>370</v>
      </c>
      <c r="C399" s="353"/>
      <c r="D399" s="353"/>
      <c r="E399" s="354"/>
      <c r="F399" s="362"/>
      <c r="G399" s="362"/>
      <c r="H399" s="362"/>
      <c r="I399" s="152"/>
      <c r="J399" s="152"/>
    </row>
    <row r="400" spans="1:10" ht="42" customHeight="1">
      <c r="A400" s="392">
        <v>2</v>
      </c>
      <c r="B400" s="358" t="s">
        <v>371</v>
      </c>
      <c r="C400" s="359"/>
      <c r="D400" s="359"/>
      <c r="E400" s="360"/>
      <c r="F400" s="247"/>
      <c r="G400" s="392" t="s">
        <v>369</v>
      </c>
      <c r="H400" s="392"/>
      <c r="I400" s="168" t="s">
        <v>359</v>
      </c>
      <c r="J400" s="168"/>
    </row>
    <row r="401" spans="1:10" ht="14.5" thickBot="1">
      <c r="A401" s="362"/>
      <c r="B401" s="352" t="s">
        <v>372</v>
      </c>
      <c r="C401" s="353"/>
      <c r="D401" s="353"/>
      <c r="E401" s="354"/>
      <c r="F401" s="150"/>
      <c r="G401" s="362"/>
      <c r="H401" s="362"/>
      <c r="I401" s="152"/>
      <c r="J401" s="152"/>
    </row>
    <row r="402" spans="1:10" ht="21.75" customHeight="1" thickBot="1">
      <c r="A402" s="369" t="s">
        <v>373</v>
      </c>
      <c r="B402" s="370"/>
      <c r="C402" s="370"/>
      <c r="D402" s="370"/>
      <c r="E402" s="370"/>
      <c r="F402" s="370"/>
      <c r="G402" s="370"/>
      <c r="H402" s="370"/>
      <c r="I402" s="371"/>
      <c r="J402" s="161">
        <f>SUM(J398:J401)</f>
        <v>0</v>
      </c>
    </row>
    <row r="404" spans="1:10" ht="41.25" customHeight="1" thickBot="1">
      <c r="A404" s="498" t="s">
        <v>374</v>
      </c>
      <c r="B404" s="498"/>
      <c r="C404" s="498"/>
      <c r="D404" s="498"/>
      <c r="E404" s="498"/>
      <c r="F404" s="498"/>
      <c r="G404" s="498"/>
      <c r="H404" s="498"/>
      <c r="I404" s="498"/>
      <c r="J404" s="498"/>
    </row>
    <row r="405" spans="1:10">
      <c r="A405" s="499" t="s">
        <v>169</v>
      </c>
      <c r="B405" s="501" t="s">
        <v>338</v>
      </c>
      <c r="C405" s="502"/>
      <c r="D405" s="502"/>
      <c r="E405" s="502"/>
      <c r="F405" s="502"/>
      <c r="G405" s="503"/>
      <c r="H405" s="248" t="s">
        <v>348</v>
      </c>
      <c r="I405" s="499" t="s">
        <v>192</v>
      </c>
      <c r="J405" s="499" t="s">
        <v>233</v>
      </c>
    </row>
    <row r="406" spans="1:10" ht="28.5" thickBot="1">
      <c r="A406" s="500"/>
      <c r="B406" s="504"/>
      <c r="C406" s="505"/>
      <c r="D406" s="505"/>
      <c r="E406" s="505"/>
      <c r="F406" s="505"/>
      <c r="G406" s="506"/>
      <c r="H406" s="249" t="s">
        <v>375</v>
      </c>
      <c r="I406" s="500"/>
      <c r="J406" s="500"/>
    </row>
    <row r="407" spans="1:10" ht="14.5" thickBot="1">
      <c r="A407" s="165">
        <v>1</v>
      </c>
      <c r="B407" s="336" t="s">
        <v>376</v>
      </c>
      <c r="C407" s="337"/>
      <c r="D407" s="337"/>
      <c r="E407" s="337"/>
      <c r="F407" s="337"/>
      <c r="G407" s="338"/>
      <c r="H407" s="154"/>
      <c r="I407" s="250"/>
      <c r="J407" s="250"/>
    </row>
    <row r="408" spans="1:10" ht="44.25" customHeight="1">
      <c r="A408" s="462"/>
      <c r="B408" s="358"/>
      <c r="C408" s="359"/>
      <c r="D408" s="359"/>
      <c r="E408" s="359"/>
      <c r="F408" s="359"/>
      <c r="G408" s="360"/>
      <c r="H408" s="168"/>
      <c r="I408" s="168" t="s">
        <v>196</v>
      </c>
      <c r="J408" s="251"/>
    </row>
    <row r="409" spans="1:10" ht="14.5" thickBot="1">
      <c r="A409" s="463"/>
      <c r="B409" s="382"/>
      <c r="C409" s="383"/>
      <c r="D409" s="383"/>
      <c r="E409" s="383"/>
      <c r="F409" s="383"/>
      <c r="G409" s="384"/>
      <c r="H409" s="152"/>
      <c r="I409" s="152"/>
      <c r="J409" s="152"/>
    </row>
    <row r="410" spans="1:10" ht="14.5" thickBot="1">
      <c r="A410" s="165">
        <v>2</v>
      </c>
      <c r="B410" s="336" t="s">
        <v>377</v>
      </c>
      <c r="C410" s="337"/>
      <c r="D410" s="337"/>
      <c r="E410" s="337"/>
      <c r="F410" s="337"/>
      <c r="G410" s="338"/>
      <c r="H410" s="250"/>
      <c r="I410" s="250"/>
      <c r="J410" s="250"/>
    </row>
    <row r="411" spans="1:10" ht="14.5" thickBot="1">
      <c r="A411" s="152"/>
      <c r="B411" s="389" t="s">
        <v>378</v>
      </c>
      <c r="C411" s="390"/>
      <c r="D411" s="390"/>
      <c r="E411" s="390"/>
      <c r="F411" s="390"/>
      <c r="G411" s="391"/>
      <c r="H411" s="151"/>
      <c r="I411" s="151" t="s">
        <v>359</v>
      </c>
      <c r="J411" s="151"/>
    </row>
    <row r="412" spans="1:10" ht="14.5" thickBot="1">
      <c r="A412" s="152"/>
      <c r="B412" s="389" t="s">
        <v>379</v>
      </c>
      <c r="C412" s="390"/>
      <c r="D412" s="390"/>
      <c r="E412" s="390"/>
      <c r="F412" s="390"/>
      <c r="G412" s="391"/>
      <c r="H412" s="151"/>
      <c r="I412" s="151" t="s">
        <v>380</v>
      </c>
      <c r="J412" s="151"/>
    </row>
    <row r="413" spans="1:10" ht="14.5" thickBot="1">
      <c r="A413" s="152"/>
      <c r="B413" s="389" t="s">
        <v>381</v>
      </c>
      <c r="C413" s="390"/>
      <c r="D413" s="390"/>
      <c r="E413" s="390"/>
      <c r="F413" s="390"/>
      <c r="G413" s="391"/>
      <c r="H413" s="151"/>
      <c r="I413" s="151" t="s">
        <v>382</v>
      </c>
      <c r="J413" s="151"/>
    </row>
    <row r="414" spans="1:10" ht="14.5" thickBot="1">
      <c r="A414" s="152"/>
      <c r="B414" s="389" t="s">
        <v>383</v>
      </c>
      <c r="C414" s="390"/>
      <c r="D414" s="390"/>
      <c r="E414" s="390"/>
      <c r="F414" s="390"/>
      <c r="G414" s="391"/>
      <c r="H414" s="151"/>
      <c r="I414" s="151" t="s">
        <v>382</v>
      </c>
      <c r="J414" s="151"/>
    </row>
    <row r="415" spans="1:10" ht="14.5" thickBot="1">
      <c r="A415" s="152"/>
      <c r="B415" s="389" t="s">
        <v>384</v>
      </c>
      <c r="C415" s="390"/>
      <c r="D415" s="390"/>
      <c r="E415" s="390"/>
      <c r="F415" s="390"/>
      <c r="G415" s="391"/>
      <c r="H415" s="151"/>
      <c r="I415" s="151" t="s">
        <v>359</v>
      </c>
      <c r="J415" s="151"/>
    </row>
    <row r="416" spans="1:10" ht="14.5" thickBot="1">
      <c r="A416" s="152"/>
      <c r="B416" s="389" t="s">
        <v>385</v>
      </c>
      <c r="C416" s="390"/>
      <c r="D416" s="390"/>
      <c r="E416" s="390"/>
      <c r="F416" s="390"/>
      <c r="G416" s="391"/>
      <c r="H416" s="151"/>
      <c r="I416" s="151" t="s">
        <v>380</v>
      </c>
      <c r="J416" s="151"/>
    </row>
    <row r="417" spans="1:10" ht="14.5" thickBot="1">
      <c r="A417" s="152"/>
      <c r="B417" s="389" t="s">
        <v>386</v>
      </c>
      <c r="C417" s="390"/>
      <c r="D417" s="390"/>
      <c r="E417" s="390"/>
      <c r="F417" s="390"/>
      <c r="G417" s="391"/>
      <c r="H417" s="151"/>
      <c r="I417" s="151" t="s">
        <v>382</v>
      </c>
      <c r="J417" s="151"/>
    </row>
    <row r="418" spans="1:10" ht="14.5" thickBot="1">
      <c r="A418" s="369" t="s">
        <v>387</v>
      </c>
      <c r="B418" s="370"/>
      <c r="C418" s="370"/>
      <c r="D418" s="370"/>
      <c r="E418" s="370"/>
      <c r="F418" s="370"/>
      <c r="G418" s="371"/>
      <c r="H418" s="151"/>
      <c r="I418" s="151"/>
      <c r="J418" s="161">
        <f>SUM(J408:J417)</f>
        <v>0</v>
      </c>
    </row>
    <row r="419" spans="1:10" ht="14.5" thickBot="1"/>
    <row r="420" spans="1:10" ht="98">
      <c r="F420" s="252" t="s">
        <v>388</v>
      </c>
      <c r="G420" s="253" t="s">
        <v>389</v>
      </c>
      <c r="H420" s="253" t="s">
        <v>388</v>
      </c>
      <c r="I420" s="253" t="s">
        <v>388</v>
      </c>
      <c r="J420" s="253" t="s">
        <v>388</v>
      </c>
    </row>
    <row r="421" spans="1:10" ht="14.5" thickBot="1">
      <c r="F421" s="254">
        <v>1</v>
      </c>
      <c r="G421" s="255">
        <v>2</v>
      </c>
      <c r="H421" s="255">
        <v>3</v>
      </c>
      <c r="I421" s="255">
        <v>4</v>
      </c>
      <c r="J421" s="255" t="s">
        <v>303</v>
      </c>
    </row>
    <row r="422" spans="1:10" ht="19.5" customHeight="1" thickBot="1">
      <c r="B422" s="509" t="s">
        <v>390</v>
      </c>
      <c r="C422" s="509"/>
      <c r="D422" s="509"/>
      <c r="E422" s="510"/>
      <c r="F422" s="220">
        <f>J378</f>
        <v>0</v>
      </c>
      <c r="G422" s="221">
        <f>J394</f>
        <v>0</v>
      </c>
      <c r="H422" s="221">
        <f>J402</f>
        <v>0</v>
      </c>
      <c r="I422" s="221">
        <f>J418</f>
        <v>0</v>
      </c>
      <c r="J422" s="221">
        <f>SUM(F422:I422)</f>
        <v>0</v>
      </c>
    </row>
    <row r="423" spans="1:10">
      <c r="B423" s="210"/>
    </row>
    <row r="424" spans="1:10" ht="14.5" thickBot="1">
      <c r="A424" s="256" t="s">
        <v>391</v>
      </c>
    </row>
    <row r="425" spans="1:10" ht="21" customHeight="1">
      <c r="A425" s="507" t="s">
        <v>169</v>
      </c>
      <c r="B425" s="511" t="s">
        <v>392</v>
      </c>
      <c r="C425" s="512"/>
      <c r="D425" s="512"/>
      <c r="E425" s="512"/>
      <c r="F425" s="512"/>
      <c r="G425" s="513"/>
      <c r="H425" s="257" t="s">
        <v>348</v>
      </c>
      <c r="I425" s="507" t="s">
        <v>192</v>
      </c>
      <c r="J425" s="507" t="s">
        <v>233</v>
      </c>
    </row>
    <row r="426" spans="1:10" ht="56.5" thickBot="1">
      <c r="A426" s="508"/>
      <c r="B426" s="514"/>
      <c r="C426" s="515"/>
      <c r="D426" s="515"/>
      <c r="E426" s="515"/>
      <c r="F426" s="515"/>
      <c r="G426" s="516"/>
      <c r="H426" s="258" t="s">
        <v>393</v>
      </c>
      <c r="I426" s="508"/>
      <c r="J426" s="508"/>
    </row>
    <row r="427" spans="1:10" ht="14.5" thickBot="1">
      <c r="A427" s="186">
        <v>1</v>
      </c>
      <c r="B427" s="393" t="s">
        <v>394</v>
      </c>
      <c r="C427" s="394"/>
      <c r="D427" s="394"/>
      <c r="E427" s="394"/>
      <c r="F427" s="394"/>
      <c r="G427" s="394"/>
      <c r="H427" s="394"/>
      <c r="I427" s="394"/>
      <c r="J427" s="395"/>
    </row>
    <row r="428" spans="1:10" ht="14.5" thickBot="1">
      <c r="A428" s="216"/>
      <c r="B428" s="396" t="s">
        <v>395</v>
      </c>
      <c r="C428" s="397"/>
      <c r="D428" s="397"/>
      <c r="E428" s="397"/>
      <c r="F428" s="397"/>
      <c r="G428" s="398"/>
      <c r="H428" s="259"/>
      <c r="I428" s="191" t="s">
        <v>396</v>
      </c>
      <c r="J428" s="259"/>
    </row>
    <row r="429" spans="1:10" ht="14.5" thickBot="1">
      <c r="A429" s="216"/>
      <c r="B429" s="396" t="s">
        <v>397</v>
      </c>
      <c r="C429" s="397"/>
      <c r="D429" s="397"/>
      <c r="E429" s="397"/>
      <c r="F429" s="397"/>
      <c r="G429" s="398"/>
      <c r="H429" s="259"/>
      <c r="I429" s="191" t="s">
        <v>396</v>
      </c>
      <c r="J429" s="259"/>
    </row>
    <row r="430" spans="1:10" ht="14.5" thickBot="1">
      <c r="A430" s="216"/>
      <c r="B430" s="396" t="s">
        <v>398</v>
      </c>
      <c r="C430" s="397"/>
      <c r="D430" s="397"/>
      <c r="E430" s="397"/>
      <c r="F430" s="397"/>
      <c r="G430" s="398"/>
      <c r="H430" s="259"/>
      <c r="I430" s="191" t="s">
        <v>396</v>
      </c>
      <c r="J430" s="259"/>
    </row>
    <row r="431" spans="1:10" ht="14.5" thickBot="1">
      <c r="A431" s="216"/>
      <c r="B431" s="396" t="s">
        <v>399</v>
      </c>
      <c r="C431" s="397"/>
      <c r="D431" s="397"/>
      <c r="E431" s="397"/>
      <c r="F431" s="397"/>
      <c r="G431" s="398"/>
      <c r="H431" s="259"/>
      <c r="I431" s="191" t="s">
        <v>207</v>
      </c>
      <c r="J431" s="259"/>
    </row>
    <row r="432" spans="1:10" ht="14.5" thickBot="1">
      <c r="A432" s="216"/>
      <c r="B432" s="396" t="s">
        <v>400</v>
      </c>
      <c r="C432" s="397"/>
      <c r="D432" s="397"/>
      <c r="E432" s="397"/>
      <c r="F432" s="397"/>
      <c r="G432" s="398"/>
      <c r="H432" s="259"/>
      <c r="I432" s="191" t="s">
        <v>401</v>
      </c>
      <c r="J432" s="259"/>
    </row>
    <row r="433" spans="1:10" ht="14.5" thickBot="1">
      <c r="A433" s="216"/>
      <c r="B433" s="396" t="s">
        <v>402</v>
      </c>
      <c r="C433" s="397"/>
      <c r="D433" s="397"/>
      <c r="E433" s="397"/>
      <c r="F433" s="397"/>
      <c r="G433" s="398"/>
      <c r="H433" s="259"/>
      <c r="I433" s="191" t="s">
        <v>291</v>
      </c>
      <c r="J433" s="259"/>
    </row>
    <row r="434" spans="1:10" ht="14.5" thickBot="1">
      <c r="A434" s="216"/>
      <c r="B434" s="396" t="s">
        <v>403</v>
      </c>
      <c r="C434" s="397"/>
      <c r="D434" s="397"/>
      <c r="E434" s="397"/>
      <c r="F434" s="397"/>
      <c r="G434" s="398"/>
      <c r="H434" s="259"/>
      <c r="I434" s="191" t="s">
        <v>396</v>
      </c>
      <c r="J434" s="259"/>
    </row>
    <row r="435" spans="1:10" ht="14.5" thickBot="1">
      <c r="A435" s="186">
        <v>2</v>
      </c>
      <c r="B435" s="393" t="s">
        <v>404</v>
      </c>
      <c r="C435" s="394"/>
      <c r="D435" s="394"/>
      <c r="E435" s="394"/>
      <c r="F435" s="394"/>
      <c r="G435" s="394"/>
      <c r="H435" s="394"/>
      <c r="I435" s="394"/>
      <c r="J435" s="395"/>
    </row>
    <row r="436" spans="1:10" ht="14.5" thickBot="1">
      <c r="A436" s="216"/>
      <c r="B436" s="521" t="s">
        <v>405</v>
      </c>
      <c r="C436" s="522"/>
      <c r="D436" s="522"/>
      <c r="E436" s="522"/>
      <c r="F436" s="522"/>
      <c r="G436" s="522"/>
      <c r="H436" s="522"/>
      <c r="I436" s="523"/>
      <c r="J436" s="259"/>
    </row>
    <row r="437" spans="1:10" ht="14.5" thickBot="1">
      <c r="A437" s="436" t="s">
        <v>406</v>
      </c>
      <c r="B437" s="437"/>
      <c r="C437" s="437"/>
      <c r="D437" s="437"/>
      <c r="E437" s="437"/>
      <c r="F437" s="437"/>
      <c r="G437" s="437"/>
      <c r="H437" s="437"/>
      <c r="I437" s="438"/>
      <c r="J437" s="217">
        <f>SUM(J428:J434)+J436</f>
        <v>0</v>
      </c>
    </row>
    <row r="438" spans="1:10">
      <c r="A438" s="210" t="s">
        <v>265</v>
      </c>
      <c r="B438" s="135" t="s">
        <v>266</v>
      </c>
    </row>
    <row r="440" spans="1:10" ht="14.5" thickBot="1">
      <c r="A440" s="256" t="s">
        <v>407</v>
      </c>
    </row>
    <row r="441" spans="1:10" ht="42.75" customHeight="1" thickBot="1">
      <c r="A441" s="260" t="s">
        <v>169</v>
      </c>
      <c r="B441" s="524" t="s">
        <v>392</v>
      </c>
      <c r="C441" s="525"/>
      <c r="D441" s="525"/>
      <c r="E441" s="525"/>
      <c r="F441" s="525"/>
      <c r="G441" s="525"/>
      <c r="H441" s="525"/>
      <c r="I441" s="526"/>
      <c r="J441" s="261" t="s">
        <v>233</v>
      </c>
    </row>
    <row r="442" spans="1:10" ht="14.5" thickBot="1">
      <c r="A442" s="152"/>
      <c r="B442" s="389"/>
      <c r="C442" s="390"/>
      <c r="D442" s="390"/>
      <c r="E442" s="390"/>
      <c r="F442" s="390"/>
      <c r="G442" s="390"/>
      <c r="H442" s="390"/>
      <c r="I442" s="391"/>
      <c r="J442" s="161"/>
    </row>
    <row r="443" spans="1:10" ht="21.75" customHeight="1" thickBot="1">
      <c r="A443" s="369" t="s">
        <v>408</v>
      </c>
      <c r="B443" s="370"/>
      <c r="C443" s="370"/>
      <c r="D443" s="370"/>
      <c r="E443" s="370"/>
      <c r="F443" s="370"/>
      <c r="G443" s="370"/>
      <c r="H443" s="370"/>
      <c r="I443" s="371"/>
      <c r="J443" s="161">
        <f>SUM(J442)</f>
        <v>0</v>
      </c>
    </row>
    <row r="445" spans="1:10">
      <c r="A445" s="262" t="s">
        <v>409</v>
      </c>
    </row>
    <row r="446" spans="1:10">
      <c r="A446" s="517" t="s">
        <v>410</v>
      </c>
      <c r="B446" s="517"/>
      <c r="C446" s="517"/>
      <c r="D446" s="517"/>
      <c r="E446" s="517"/>
      <c r="F446" s="517"/>
      <c r="G446" s="517"/>
      <c r="H446" s="517"/>
      <c r="I446" s="517"/>
      <c r="J446" s="517"/>
    </row>
    <row r="447" spans="1:10" ht="14.5" thickBot="1">
      <c r="A447" s="210" t="s">
        <v>411</v>
      </c>
    </row>
    <row r="448" spans="1:10" ht="28.5" thickBot="1">
      <c r="A448" s="263" t="s">
        <v>169</v>
      </c>
      <c r="B448" s="518" t="s">
        <v>412</v>
      </c>
      <c r="C448" s="519"/>
      <c r="D448" s="519"/>
      <c r="E448" s="519"/>
      <c r="F448" s="519"/>
      <c r="G448" s="519"/>
      <c r="H448" s="519"/>
      <c r="I448" s="520"/>
      <c r="J448" s="264" t="s">
        <v>233</v>
      </c>
    </row>
    <row r="449" spans="1:10" ht="14.5" thickBot="1">
      <c r="A449" s="152">
        <v>1</v>
      </c>
      <c r="B449" s="389"/>
      <c r="C449" s="390"/>
      <c r="D449" s="390"/>
      <c r="E449" s="390"/>
      <c r="F449" s="390"/>
      <c r="G449" s="390"/>
      <c r="H449" s="390"/>
      <c r="I449" s="391"/>
      <c r="J449" s="151"/>
    </row>
    <row r="450" spans="1:10" ht="14.5" thickBot="1">
      <c r="A450" s="152">
        <v>2</v>
      </c>
      <c r="B450" s="389"/>
      <c r="C450" s="390"/>
      <c r="D450" s="390"/>
      <c r="E450" s="390"/>
      <c r="F450" s="390"/>
      <c r="G450" s="390"/>
      <c r="H450" s="390"/>
      <c r="I450" s="391"/>
      <c r="J450" s="151"/>
    </row>
    <row r="451" spans="1:10" ht="14.5" thickBot="1">
      <c r="A451" s="152">
        <v>3</v>
      </c>
      <c r="B451" s="389"/>
      <c r="C451" s="390"/>
      <c r="D451" s="390"/>
      <c r="E451" s="390"/>
      <c r="F451" s="390"/>
      <c r="G451" s="390"/>
      <c r="H451" s="390"/>
      <c r="I451" s="391"/>
      <c r="J451" s="151"/>
    </row>
    <row r="452" spans="1:10" ht="14.5" thickBot="1">
      <c r="A452" s="152">
        <v>4</v>
      </c>
      <c r="B452" s="389"/>
      <c r="C452" s="390"/>
      <c r="D452" s="390"/>
      <c r="E452" s="390"/>
      <c r="F452" s="390"/>
      <c r="G452" s="390"/>
      <c r="H452" s="390"/>
      <c r="I452" s="391"/>
      <c r="J452" s="151"/>
    </row>
    <row r="453" spans="1:10" ht="14.5" thickBot="1">
      <c r="A453" s="152">
        <v>5</v>
      </c>
      <c r="B453" s="389"/>
      <c r="C453" s="390"/>
      <c r="D453" s="390"/>
      <c r="E453" s="390"/>
      <c r="F453" s="390"/>
      <c r="G453" s="390"/>
      <c r="H453" s="390"/>
      <c r="I453" s="391"/>
      <c r="J453" s="151"/>
    </row>
    <row r="454" spans="1:10" ht="14.5" thickBot="1">
      <c r="A454" s="436" t="s">
        <v>413</v>
      </c>
      <c r="B454" s="437"/>
      <c r="C454" s="437"/>
      <c r="D454" s="437"/>
      <c r="E454" s="437"/>
      <c r="F454" s="437"/>
      <c r="G454" s="437"/>
      <c r="H454" s="437"/>
      <c r="I454" s="438"/>
      <c r="J454" s="217">
        <f>SUM(J449:J453)</f>
        <v>0</v>
      </c>
    </row>
    <row r="456" spans="1:10" ht="58.5" customHeight="1" thickBot="1">
      <c r="A456" s="348" t="s">
        <v>414</v>
      </c>
      <c r="B456" s="348"/>
      <c r="C456" s="348"/>
      <c r="D456" s="348"/>
      <c r="E456" s="348"/>
      <c r="F456" s="348"/>
      <c r="G456" s="348"/>
      <c r="H456" s="348"/>
      <c r="I456" s="348"/>
      <c r="J456" s="348"/>
    </row>
    <row r="457" spans="1:10" ht="28.5" thickBot="1">
      <c r="A457" s="263" t="s">
        <v>169</v>
      </c>
      <c r="B457" s="518" t="s">
        <v>412</v>
      </c>
      <c r="C457" s="519"/>
      <c r="D457" s="519"/>
      <c r="E457" s="519"/>
      <c r="F457" s="519"/>
      <c r="G457" s="519"/>
      <c r="H457" s="519"/>
      <c r="I457" s="520"/>
      <c r="J457" s="264" t="s">
        <v>233</v>
      </c>
    </row>
    <row r="458" spans="1:10" ht="14.5" thickBot="1">
      <c r="A458" s="152">
        <v>1</v>
      </c>
      <c r="B458" s="389"/>
      <c r="C458" s="390"/>
      <c r="D458" s="390"/>
      <c r="E458" s="390"/>
      <c r="F458" s="390"/>
      <c r="G458" s="390"/>
      <c r="H458" s="390"/>
      <c r="I458" s="391"/>
      <c r="J458" s="151"/>
    </row>
    <row r="459" spans="1:10" ht="14.5" thickBot="1">
      <c r="A459" s="152">
        <v>2</v>
      </c>
      <c r="B459" s="389"/>
      <c r="C459" s="390"/>
      <c r="D459" s="390"/>
      <c r="E459" s="390"/>
      <c r="F459" s="390"/>
      <c r="G459" s="390"/>
      <c r="H459" s="390"/>
      <c r="I459" s="391"/>
      <c r="J459" s="151"/>
    </row>
    <row r="460" spans="1:10" ht="14.5" thickBot="1">
      <c r="A460" s="436" t="s">
        <v>415</v>
      </c>
      <c r="B460" s="437"/>
      <c r="C460" s="437"/>
      <c r="D460" s="437"/>
      <c r="E460" s="437"/>
      <c r="F460" s="437"/>
      <c r="G460" s="437"/>
      <c r="H460" s="437"/>
      <c r="I460" s="438"/>
      <c r="J460" s="217">
        <f>SUM(J458:J459)</f>
        <v>0</v>
      </c>
    </row>
    <row r="462" spans="1:10" ht="14.5" thickBot="1"/>
    <row r="463" spans="1:10" ht="36.75" customHeight="1">
      <c r="E463" s="527" t="s">
        <v>416</v>
      </c>
      <c r="F463" s="528"/>
      <c r="G463" s="529" t="s">
        <v>416</v>
      </c>
      <c r="H463" s="528"/>
      <c r="I463" s="529" t="s">
        <v>417</v>
      </c>
      <c r="J463" s="528"/>
    </row>
    <row r="464" spans="1:10" ht="14.5" thickBot="1">
      <c r="E464" s="532">
        <v>1</v>
      </c>
      <c r="F464" s="531"/>
      <c r="G464" s="530">
        <v>2</v>
      </c>
      <c r="H464" s="531"/>
      <c r="I464" s="530"/>
      <c r="J464" s="531"/>
    </row>
    <row r="465" spans="1:10" ht="14.5" thickBot="1">
      <c r="B465" s="348" t="s">
        <v>418</v>
      </c>
      <c r="C465" s="348"/>
      <c r="D465" s="533"/>
      <c r="E465" s="534">
        <f>J454</f>
        <v>0</v>
      </c>
      <c r="F465" s="535"/>
      <c r="G465" s="536">
        <f>J460</f>
        <v>0</v>
      </c>
      <c r="H465" s="535"/>
      <c r="I465" s="536">
        <f>SUM(E465:H465)</f>
        <v>0</v>
      </c>
      <c r="J465" s="535"/>
    </row>
    <row r="466" spans="1:10">
      <c r="B466" s="210"/>
    </row>
    <row r="467" spans="1:10">
      <c r="A467" s="210" t="s">
        <v>419</v>
      </c>
    </row>
    <row r="468" spans="1:10" ht="14.5" thickBot="1">
      <c r="A468" s="517" t="s">
        <v>420</v>
      </c>
      <c r="B468" s="517"/>
      <c r="C468" s="517"/>
      <c r="D468" s="517"/>
      <c r="E468" s="517"/>
      <c r="F468" s="517"/>
      <c r="G468" s="517"/>
      <c r="H468" s="517"/>
      <c r="I468" s="517"/>
      <c r="J468" s="517"/>
    </row>
    <row r="469" spans="1:10" ht="28.5" thickBot="1">
      <c r="A469" s="265" t="s">
        <v>169</v>
      </c>
      <c r="B469" s="537" t="s">
        <v>421</v>
      </c>
      <c r="C469" s="538"/>
      <c r="D469" s="538"/>
      <c r="E469" s="538"/>
      <c r="F469" s="538"/>
      <c r="G469" s="538"/>
      <c r="H469" s="538"/>
      <c r="I469" s="539"/>
      <c r="J469" s="266" t="s">
        <v>233</v>
      </c>
    </row>
    <row r="470" spans="1:10" ht="14.5" thickBot="1">
      <c r="A470" s="267">
        <v>1</v>
      </c>
      <c r="B470" s="389"/>
      <c r="C470" s="390"/>
      <c r="D470" s="390"/>
      <c r="E470" s="390"/>
      <c r="F470" s="390"/>
      <c r="G470" s="390"/>
      <c r="H470" s="390"/>
      <c r="I470" s="391"/>
      <c r="J470" s="268"/>
    </row>
    <row r="471" spans="1:10" ht="14.5" thickBot="1">
      <c r="A471" s="152">
        <v>2</v>
      </c>
      <c r="B471" s="389"/>
      <c r="C471" s="390"/>
      <c r="D471" s="390"/>
      <c r="E471" s="390"/>
      <c r="F471" s="390"/>
      <c r="G471" s="390"/>
      <c r="H471" s="390"/>
      <c r="I471" s="391"/>
      <c r="J471" s="174"/>
    </row>
    <row r="472" spans="1:10" ht="14.5" thickBot="1">
      <c r="A472" s="152">
        <v>3</v>
      </c>
      <c r="B472" s="389"/>
      <c r="C472" s="390"/>
      <c r="D472" s="390"/>
      <c r="E472" s="390"/>
      <c r="F472" s="390"/>
      <c r="G472" s="390"/>
      <c r="H472" s="390"/>
      <c r="I472" s="391"/>
      <c r="J472" s="174"/>
    </row>
    <row r="473" spans="1:10" ht="14.5" thickBot="1">
      <c r="A473" s="152">
        <v>4</v>
      </c>
      <c r="B473" s="389"/>
      <c r="C473" s="390"/>
      <c r="D473" s="390"/>
      <c r="E473" s="390"/>
      <c r="F473" s="390"/>
      <c r="G473" s="390"/>
      <c r="H473" s="390"/>
      <c r="I473" s="391"/>
      <c r="J473" s="174"/>
    </row>
    <row r="474" spans="1:10" ht="14.5" thickBot="1">
      <c r="A474" s="152">
        <v>5</v>
      </c>
      <c r="B474" s="389"/>
      <c r="C474" s="390"/>
      <c r="D474" s="390"/>
      <c r="E474" s="390"/>
      <c r="F474" s="390"/>
      <c r="G474" s="390"/>
      <c r="H474" s="390"/>
      <c r="I474" s="391"/>
      <c r="J474" s="174"/>
    </row>
    <row r="475" spans="1:10" ht="14.5" thickBot="1">
      <c r="A475" s="152">
        <v>6</v>
      </c>
      <c r="B475" s="389"/>
      <c r="C475" s="390"/>
      <c r="D475" s="390"/>
      <c r="E475" s="390"/>
      <c r="F475" s="390"/>
      <c r="G475" s="390"/>
      <c r="H475" s="390"/>
      <c r="I475" s="391"/>
      <c r="J475" s="174"/>
    </row>
    <row r="476" spans="1:10" ht="14.5" thickBot="1">
      <c r="A476" s="152">
        <v>7</v>
      </c>
      <c r="B476" s="389"/>
      <c r="C476" s="390"/>
      <c r="D476" s="390"/>
      <c r="E476" s="390"/>
      <c r="F476" s="390"/>
      <c r="G476" s="390"/>
      <c r="H476" s="390"/>
      <c r="I476" s="391"/>
      <c r="J476" s="174"/>
    </row>
    <row r="477" spans="1:10" ht="14.5" thickBot="1">
      <c r="A477" s="152">
        <v>8</v>
      </c>
      <c r="B477" s="389"/>
      <c r="C477" s="390"/>
      <c r="D477" s="390"/>
      <c r="E477" s="390"/>
      <c r="F477" s="390"/>
      <c r="G477" s="390"/>
      <c r="H477" s="390"/>
      <c r="I477" s="391"/>
      <c r="J477" s="174"/>
    </row>
    <row r="478" spans="1:10" ht="14.5" thickBot="1">
      <c r="A478" s="152">
        <v>9</v>
      </c>
      <c r="B478" s="389"/>
      <c r="C478" s="390"/>
      <c r="D478" s="390"/>
      <c r="E478" s="390"/>
      <c r="F478" s="390"/>
      <c r="G478" s="390"/>
      <c r="H478" s="390"/>
      <c r="I478" s="391"/>
      <c r="J478" s="174"/>
    </row>
    <row r="479" spans="1:10" ht="14.5" thickBot="1">
      <c r="A479" s="152">
        <v>10</v>
      </c>
      <c r="B479" s="389"/>
      <c r="C479" s="390"/>
      <c r="D479" s="390"/>
      <c r="E479" s="390"/>
      <c r="F479" s="390"/>
      <c r="G479" s="390"/>
      <c r="H479" s="390"/>
      <c r="I479" s="391"/>
      <c r="J479" s="174"/>
    </row>
    <row r="480" spans="1:10" ht="14.5" thickBot="1">
      <c r="A480" s="152">
        <v>11</v>
      </c>
      <c r="B480" s="389"/>
      <c r="C480" s="390"/>
      <c r="D480" s="390"/>
      <c r="E480" s="390"/>
      <c r="F480" s="390"/>
      <c r="G480" s="390"/>
      <c r="H480" s="390"/>
      <c r="I480" s="391"/>
      <c r="J480" s="174"/>
    </row>
    <row r="481" spans="1:10" ht="14.5" thickBot="1">
      <c r="A481" s="152"/>
      <c r="B481" s="389"/>
      <c r="C481" s="390"/>
      <c r="D481" s="390"/>
      <c r="E481" s="390"/>
      <c r="F481" s="390"/>
      <c r="G481" s="390"/>
      <c r="H481" s="390"/>
      <c r="I481" s="391"/>
      <c r="J481" s="151"/>
    </row>
    <row r="482" spans="1:10" ht="14.5" thickBot="1">
      <c r="A482" s="369" t="s">
        <v>422</v>
      </c>
      <c r="B482" s="370"/>
      <c r="C482" s="370"/>
      <c r="D482" s="370"/>
      <c r="E482" s="370"/>
      <c r="F482" s="370"/>
      <c r="G482" s="370"/>
      <c r="H482" s="370"/>
      <c r="I482" s="371"/>
      <c r="J482" s="161">
        <f>SUM(J470:J481)</f>
        <v>0</v>
      </c>
    </row>
    <row r="484" spans="1:10" ht="14.5" thickBot="1">
      <c r="A484" s="517" t="s">
        <v>423</v>
      </c>
      <c r="B484" s="517"/>
      <c r="C484" s="517"/>
      <c r="D484" s="517"/>
      <c r="E484" s="517"/>
      <c r="F484" s="517"/>
      <c r="G484" s="517"/>
      <c r="H484" s="517"/>
      <c r="I484" s="517"/>
      <c r="J484" s="517"/>
    </row>
    <row r="485" spans="1:10" ht="21" customHeight="1">
      <c r="A485" s="540" t="s">
        <v>169</v>
      </c>
      <c r="B485" s="529" t="s">
        <v>424</v>
      </c>
      <c r="C485" s="542"/>
      <c r="D485" s="542"/>
      <c r="E485" s="542"/>
      <c r="F485" s="542"/>
      <c r="G485" s="528"/>
      <c r="H485" s="540" t="s">
        <v>425</v>
      </c>
      <c r="I485" s="540" t="s">
        <v>192</v>
      </c>
      <c r="J485" s="269" t="s">
        <v>233</v>
      </c>
    </row>
    <row r="486" spans="1:10" ht="42.5" thickBot="1">
      <c r="A486" s="541"/>
      <c r="B486" s="530"/>
      <c r="C486" s="543"/>
      <c r="D486" s="543"/>
      <c r="E486" s="543"/>
      <c r="F486" s="543"/>
      <c r="G486" s="531"/>
      <c r="H486" s="541"/>
      <c r="I486" s="541"/>
      <c r="J486" s="270" t="s">
        <v>426</v>
      </c>
    </row>
    <row r="487" spans="1:10">
      <c r="A487" s="271">
        <v>1</v>
      </c>
      <c r="B487" s="495" t="s">
        <v>427</v>
      </c>
      <c r="C487" s="496"/>
      <c r="D487" s="496"/>
      <c r="E487" s="496"/>
      <c r="F487" s="496"/>
      <c r="G487" s="544"/>
      <c r="H487" s="272"/>
      <c r="I487" s="202"/>
      <c r="J487" s="273"/>
    </row>
    <row r="488" spans="1:10" ht="14.5" thickBot="1">
      <c r="A488" s="274"/>
      <c r="B488" s="433" t="s">
        <v>428</v>
      </c>
      <c r="C488" s="434"/>
      <c r="D488" s="434"/>
      <c r="E488" s="434"/>
      <c r="F488" s="434"/>
      <c r="G488" s="435"/>
      <c r="H488" s="275"/>
      <c r="I488" s="191" t="s">
        <v>429</v>
      </c>
      <c r="J488" s="276"/>
    </row>
    <row r="489" spans="1:10">
      <c r="A489" s="271">
        <v>2</v>
      </c>
      <c r="B489" s="495" t="s">
        <v>430</v>
      </c>
      <c r="C489" s="496"/>
      <c r="D489" s="496"/>
      <c r="E489" s="496"/>
      <c r="F489" s="496"/>
      <c r="G489" s="544"/>
      <c r="H489" s="272"/>
      <c r="I489" s="202"/>
      <c r="J489" s="273"/>
    </row>
    <row r="490" spans="1:10" ht="14.5" thickBot="1">
      <c r="A490" s="274"/>
      <c r="B490" s="433" t="s">
        <v>428</v>
      </c>
      <c r="C490" s="434"/>
      <c r="D490" s="434"/>
      <c r="E490" s="434"/>
      <c r="F490" s="434"/>
      <c r="G490" s="435"/>
      <c r="H490" s="275"/>
      <c r="I490" s="191" t="s">
        <v>431</v>
      </c>
      <c r="J490" s="276"/>
    </row>
    <row r="491" spans="1:10">
      <c r="A491" s="271">
        <v>3</v>
      </c>
      <c r="B491" s="495" t="s">
        <v>432</v>
      </c>
      <c r="C491" s="496"/>
      <c r="D491" s="496"/>
      <c r="E491" s="496"/>
      <c r="F491" s="496"/>
      <c r="G491" s="544"/>
      <c r="H491" s="272"/>
      <c r="I491" s="202"/>
      <c r="J491" s="273"/>
    </row>
    <row r="492" spans="1:10" ht="14.5" thickBot="1">
      <c r="A492" s="274"/>
      <c r="B492" s="433" t="s">
        <v>428</v>
      </c>
      <c r="C492" s="434"/>
      <c r="D492" s="434"/>
      <c r="E492" s="434"/>
      <c r="F492" s="434"/>
      <c r="G492" s="435"/>
      <c r="H492" s="275"/>
      <c r="I492" s="191" t="s">
        <v>196</v>
      </c>
      <c r="J492" s="276"/>
    </row>
    <row r="493" spans="1:10" ht="14.5" thickBot="1">
      <c r="A493" s="436" t="s">
        <v>433</v>
      </c>
      <c r="B493" s="437"/>
      <c r="C493" s="437"/>
      <c r="D493" s="437"/>
      <c r="E493" s="437"/>
      <c r="F493" s="437"/>
      <c r="G493" s="438"/>
      <c r="H493" s="277"/>
      <c r="I493" s="277"/>
      <c r="J493" s="217">
        <f>SUM(J487:J492)</f>
        <v>0</v>
      </c>
    </row>
    <row r="494" spans="1:10">
      <c r="A494" s="256"/>
    </row>
    <row r="495" spans="1:10" ht="14.5" thickBot="1">
      <c r="A495" s="210" t="s">
        <v>434</v>
      </c>
    </row>
    <row r="496" spans="1:10" ht="112.5" thickBot="1">
      <c r="A496" s="265" t="s">
        <v>169</v>
      </c>
      <c r="B496" s="537" t="s">
        <v>435</v>
      </c>
      <c r="C496" s="538"/>
      <c r="D496" s="538"/>
      <c r="E496" s="538"/>
      <c r="F496" s="538"/>
      <c r="G496" s="539"/>
      <c r="H496" s="266" t="s">
        <v>436</v>
      </c>
      <c r="I496" s="266" t="s">
        <v>192</v>
      </c>
      <c r="J496" s="266" t="s">
        <v>437</v>
      </c>
    </row>
    <row r="497" spans="1:10" ht="21.75" customHeight="1" thickBot="1">
      <c r="A497" s="336" t="s">
        <v>438</v>
      </c>
      <c r="B497" s="337"/>
      <c r="C497" s="337"/>
      <c r="D497" s="337"/>
      <c r="E497" s="337"/>
      <c r="F497" s="337"/>
      <c r="G497" s="337"/>
      <c r="H497" s="337"/>
      <c r="I497" s="337"/>
      <c r="J497" s="338"/>
    </row>
    <row r="498" spans="1:10" ht="14.5" thickBot="1">
      <c r="A498" s="152">
        <v>1</v>
      </c>
      <c r="B498" s="389" t="s">
        <v>439</v>
      </c>
      <c r="C498" s="390"/>
      <c r="D498" s="390"/>
      <c r="E498" s="390"/>
      <c r="F498" s="390"/>
      <c r="G498" s="391"/>
      <c r="H498" s="151"/>
      <c r="I498" s="151" t="s">
        <v>401</v>
      </c>
      <c r="J498" s="151"/>
    </row>
    <row r="499" spans="1:10" ht="14.5" thickBot="1">
      <c r="A499" s="152">
        <v>2</v>
      </c>
      <c r="B499" s="389" t="s">
        <v>440</v>
      </c>
      <c r="C499" s="390"/>
      <c r="D499" s="390"/>
      <c r="E499" s="390"/>
      <c r="F499" s="390"/>
      <c r="G499" s="391"/>
      <c r="H499" s="151"/>
      <c r="I499" s="151" t="s">
        <v>401</v>
      </c>
      <c r="J499" s="151"/>
    </row>
    <row r="500" spans="1:10" ht="14.5" thickBot="1">
      <c r="A500" s="152">
        <v>3</v>
      </c>
      <c r="B500" s="389" t="s">
        <v>441</v>
      </c>
      <c r="C500" s="390"/>
      <c r="D500" s="390"/>
      <c r="E500" s="390"/>
      <c r="F500" s="390"/>
      <c r="G500" s="391"/>
      <c r="H500" s="151"/>
      <c r="I500" s="151" t="s">
        <v>207</v>
      </c>
      <c r="J500" s="151"/>
    </row>
    <row r="501" spans="1:10" ht="14.5" thickBot="1">
      <c r="A501" s="152">
        <v>4</v>
      </c>
      <c r="B501" s="389" t="s">
        <v>442</v>
      </c>
      <c r="C501" s="390"/>
      <c r="D501" s="390"/>
      <c r="E501" s="390"/>
      <c r="F501" s="390"/>
      <c r="G501" s="391"/>
      <c r="H501" s="151"/>
      <c r="I501" s="151" t="s">
        <v>351</v>
      </c>
      <c r="J501" s="151"/>
    </row>
    <row r="502" spans="1:10" ht="14.5" thickBot="1">
      <c r="A502" s="152">
        <v>5</v>
      </c>
      <c r="B502" s="389" t="s">
        <v>443</v>
      </c>
      <c r="C502" s="390"/>
      <c r="D502" s="390"/>
      <c r="E502" s="390"/>
      <c r="F502" s="390"/>
      <c r="G502" s="391"/>
      <c r="H502" s="151"/>
      <c r="I502" s="151" t="s">
        <v>351</v>
      </c>
      <c r="J502" s="151"/>
    </row>
    <row r="503" spans="1:10" ht="14.5" thickBot="1">
      <c r="A503" s="152">
        <v>6</v>
      </c>
      <c r="B503" s="389" t="s">
        <v>444</v>
      </c>
      <c r="C503" s="390"/>
      <c r="D503" s="390"/>
      <c r="E503" s="390"/>
      <c r="F503" s="390"/>
      <c r="G503" s="391"/>
      <c r="H503" s="151"/>
      <c r="I503" s="151" t="s">
        <v>207</v>
      </c>
      <c r="J503" s="151"/>
    </row>
    <row r="504" spans="1:10" ht="14.5" thickBot="1">
      <c r="A504" s="152">
        <v>7</v>
      </c>
      <c r="B504" s="389" t="s">
        <v>445</v>
      </c>
      <c r="C504" s="390"/>
      <c r="D504" s="390"/>
      <c r="E504" s="390"/>
      <c r="F504" s="390"/>
      <c r="G504" s="391"/>
      <c r="H504" s="151"/>
      <c r="I504" s="151" t="s">
        <v>446</v>
      </c>
      <c r="J504" s="151"/>
    </row>
    <row r="505" spans="1:10" ht="14.5" thickBot="1">
      <c r="A505" s="152">
        <v>8</v>
      </c>
      <c r="B505" s="389" t="s">
        <v>447</v>
      </c>
      <c r="C505" s="390"/>
      <c r="D505" s="390"/>
      <c r="E505" s="390"/>
      <c r="F505" s="390"/>
      <c r="G505" s="391"/>
      <c r="H505" s="151"/>
      <c r="I505" s="151" t="s">
        <v>401</v>
      </c>
      <c r="J505" s="151"/>
    </row>
    <row r="506" spans="1:10" ht="14.5" thickBot="1">
      <c r="A506" s="152">
        <v>9</v>
      </c>
      <c r="B506" s="389" t="s">
        <v>448</v>
      </c>
      <c r="C506" s="390"/>
      <c r="D506" s="390"/>
      <c r="E506" s="390"/>
      <c r="F506" s="390"/>
      <c r="G506" s="391"/>
      <c r="H506" s="151"/>
      <c r="I506" s="151" t="s">
        <v>446</v>
      </c>
      <c r="J506" s="151"/>
    </row>
    <row r="507" spans="1:10" ht="14.5" thickBot="1">
      <c r="A507" s="152">
        <v>10</v>
      </c>
      <c r="B507" s="389" t="s">
        <v>449</v>
      </c>
      <c r="C507" s="390"/>
      <c r="D507" s="390"/>
      <c r="E507" s="390"/>
      <c r="F507" s="390"/>
      <c r="G507" s="391"/>
      <c r="H507" s="151"/>
      <c r="I507" s="151" t="s">
        <v>450</v>
      </c>
      <c r="J507" s="151"/>
    </row>
    <row r="508" spans="1:10" ht="14.5" thickBot="1">
      <c r="A508" s="336" t="s">
        <v>451</v>
      </c>
      <c r="B508" s="337"/>
      <c r="C508" s="337"/>
      <c r="D508" s="337"/>
      <c r="E508" s="337"/>
      <c r="F508" s="337"/>
      <c r="G508" s="337"/>
      <c r="H508" s="337"/>
      <c r="I508" s="337"/>
      <c r="J508" s="338"/>
    </row>
    <row r="509" spans="1:10" ht="14.5" thickBot="1">
      <c r="A509" s="152">
        <v>1</v>
      </c>
      <c r="B509" s="389" t="s">
        <v>452</v>
      </c>
      <c r="C509" s="390"/>
      <c r="D509" s="390"/>
      <c r="E509" s="390"/>
      <c r="F509" s="390"/>
      <c r="G509" s="391"/>
      <c r="H509" s="151"/>
      <c r="I509" s="151" t="s">
        <v>453</v>
      </c>
      <c r="J509" s="151"/>
    </row>
    <row r="510" spans="1:10" ht="14.5" thickBot="1">
      <c r="A510" s="152">
        <v>2</v>
      </c>
      <c r="B510" s="389" t="s">
        <v>441</v>
      </c>
      <c r="C510" s="390"/>
      <c r="D510" s="390"/>
      <c r="E510" s="390"/>
      <c r="F510" s="390"/>
      <c r="G510" s="391"/>
      <c r="H510" s="151"/>
      <c r="I510" s="151" t="s">
        <v>446</v>
      </c>
      <c r="J510" s="151"/>
    </row>
    <row r="511" spans="1:10" ht="14.5" thickBot="1">
      <c r="A511" s="152">
        <v>3</v>
      </c>
      <c r="B511" s="389" t="s">
        <v>442</v>
      </c>
      <c r="C511" s="390"/>
      <c r="D511" s="390"/>
      <c r="E511" s="390"/>
      <c r="F511" s="390"/>
      <c r="G511" s="391"/>
      <c r="H511" s="151"/>
      <c r="I511" s="151" t="s">
        <v>454</v>
      </c>
      <c r="J511" s="151"/>
    </row>
    <row r="512" spans="1:10" ht="14.5" thickBot="1">
      <c r="A512" s="152">
        <v>4</v>
      </c>
      <c r="B512" s="389" t="s">
        <v>455</v>
      </c>
      <c r="C512" s="390"/>
      <c r="D512" s="390"/>
      <c r="E512" s="390"/>
      <c r="F512" s="390"/>
      <c r="G512" s="391"/>
      <c r="H512" s="151"/>
      <c r="I512" s="151" t="s">
        <v>453</v>
      </c>
      <c r="J512" s="151"/>
    </row>
    <row r="513" spans="1:10" ht="14.5" thickBot="1">
      <c r="A513" s="152">
        <v>5</v>
      </c>
      <c r="B513" s="389" t="s">
        <v>456</v>
      </c>
      <c r="C513" s="390"/>
      <c r="D513" s="390"/>
      <c r="E513" s="390"/>
      <c r="F513" s="390"/>
      <c r="G513" s="391"/>
      <c r="H513" s="151"/>
      <c r="I513" s="151" t="s">
        <v>453</v>
      </c>
      <c r="J513" s="151"/>
    </row>
    <row r="514" spans="1:10" ht="14.5" thickBot="1">
      <c r="A514" s="152">
        <v>6</v>
      </c>
      <c r="B514" s="389" t="s">
        <v>457</v>
      </c>
      <c r="C514" s="390"/>
      <c r="D514" s="390"/>
      <c r="E514" s="390"/>
      <c r="F514" s="390"/>
      <c r="G514" s="391"/>
      <c r="H514" s="151"/>
      <c r="I514" s="151" t="s">
        <v>207</v>
      </c>
      <c r="J514" s="151"/>
    </row>
    <row r="515" spans="1:10" ht="21.75" customHeight="1" thickBot="1">
      <c r="A515" s="336" t="s">
        <v>458</v>
      </c>
      <c r="B515" s="337"/>
      <c r="C515" s="337"/>
      <c r="D515" s="337"/>
      <c r="E515" s="337"/>
      <c r="F515" s="337"/>
      <c r="G515" s="337"/>
      <c r="H515" s="337"/>
      <c r="I515" s="337"/>
      <c r="J515" s="338"/>
    </row>
    <row r="516" spans="1:10" ht="14.5" thickBot="1">
      <c r="A516" s="152">
        <v>1</v>
      </c>
      <c r="B516" s="389" t="s">
        <v>439</v>
      </c>
      <c r="C516" s="390"/>
      <c r="D516" s="390"/>
      <c r="E516" s="390"/>
      <c r="F516" s="390"/>
      <c r="G516" s="391"/>
      <c r="H516" s="151"/>
      <c r="I516" s="151" t="s">
        <v>207</v>
      </c>
      <c r="J516" s="151"/>
    </row>
    <row r="517" spans="1:10" ht="14.5" thickBot="1">
      <c r="A517" s="152">
        <v>2</v>
      </c>
      <c r="B517" s="389" t="s">
        <v>440</v>
      </c>
      <c r="C517" s="390"/>
      <c r="D517" s="390"/>
      <c r="E517" s="390"/>
      <c r="F517" s="390"/>
      <c r="G517" s="391"/>
      <c r="H517" s="151"/>
      <c r="I517" s="151" t="s">
        <v>207</v>
      </c>
      <c r="J517" s="151"/>
    </row>
    <row r="518" spans="1:10" ht="14.5" thickBot="1">
      <c r="A518" s="152">
        <v>3</v>
      </c>
      <c r="B518" s="389" t="s">
        <v>441</v>
      </c>
      <c r="C518" s="390"/>
      <c r="D518" s="390"/>
      <c r="E518" s="390"/>
      <c r="F518" s="390"/>
      <c r="G518" s="391"/>
      <c r="H518" s="151"/>
      <c r="I518" s="151" t="s">
        <v>207</v>
      </c>
      <c r="J518" s="151"/>
    </row>
    <row r="519" spans="1:10" ht="14.5" thickBot="1">
      <c r="A519" s="152">
        <v>4</v>
      </c>
      <c r="B519" s="389" t="s">
        <v>442</v>
      </c>
      <c r="C519" s="390"/>
      <c r="D519" s="390"/>
      <c r="E519" s="390"/>
      <c r="F519" s="390"/>
      <c r="G519" s="391"/>
      <c r="H519" s="151"/>
      <c r="I519" s="151" t="s">
        <v>207</v>
      </c>
      <c r="J519" s="151"/>
    </row>
    <row r="520" spans="1:10" ht="14.5" thickBot="1">
      <c r="A520" s="152">
        <v>5</v>
      </c>
      <c r="B520" s="389" t="s">
        <v>443</v>
      </c>
      <c r="C520" s="390"/>
      <c r="D520" s="390"/>
      <c r="E520" s="390"/>
      <c r="F520" s="390"/>
      <c r="G520" s="391"/>
      <c r="H520" s="151"/>
      <c r="I520" s="151" t="s">
        <v>207</v>
      </c>
      <c r="J520" s="151"/>
    </row>
    <row r="521" spans="1:10" ht="14.5" thickBot="1">
      <c r="A521" s="152">
        <v>6</v>
      </c>
      <c r="B521" s="389" t="s">
        <v>444</v>
      </c>
      <c r="C521" s="390"/>
      <c r="D521" s="390"/>
      <c r="E521" s="390"/>
      <c r="F521" s="390"/>
      <c r="G521" s="391"/>
      <c r="H521" s="151"/>
      <c r="I521" s="151" t="s">
        <v>207</v>
      </c>
      <c r="J521" s="151"/>
    </row>
    <row r="522" spans="1:10" ht="14.5" thickBot="1">
      <c r="A522" s="152">
        <v>7</v>
      </c>
      <c r="B522" s="389" t="s">
        <v>445</v>
      </c>
      <c r="C522" s="390"/>
      <c r="D522" s="390"/>
      <c r="E522" s="390"/>
      <c r="F522" s="390"/>
      <c r="G522" s="391"/>
      <c r="H522" s="151"/>
      <c r="I522" s="151" t="s">
        <v>207</v>
      </c>
      <c r="J522" s="151"/>
    </row>
    <row r="523" spans="1:10" ht="14.5" thickBot="1">
      <c r="A523" s="152">
        <v>8</v>
      </c>
      <c r="B523" s="389" t="s">
        <v>459</v>
      </c>
      <c r="C523" s="390"/>
      <c r="D523" s="390"/>
      <c r="E523" s="390"/>
      <c r="F523" s="390"/>
      <c r="G523" s="391"/>
      <c r="H523" s="151"/>
      <c r="I523" s="151" t="s">
        <v>207</v>
      </c>
      <c r="J523" s="151"/>
    </row>
    <row r="524" spans="1:10" ht="14.5" thickBot="1">
      <c r="A524" s="152">
        <v>9</v>
      </c>
      <c r="B524" s="389" t="s">
        <v>460</v>
      </c>
      <c r="C524" s="390"/>
      <c r="D524" s="390"/>
      <c r="E524" s="390"/>
      <c r="F524" s="390"/>
      <c r="G524" s="391"/>
      <c r="H524" s="151"/>
      <c r="I524" s="151" t="s">
        <v>207</v>
      </c>
      <c r="J524" s="151"/>
    </row>
    <row r="525" spans="1:10" ht="28.5" thickBot="1">
      <c r="A525" s="152">
        <v>10</v>
      </c>
      <c r="B525" s="278" t="s">
        <v>461</v>
      </c>
      <c r="C525" s="279"/>
      <c r="D525" s="279"/>
      <c r="E525" s="279"/>
      <c r="F525" s="279"/>
      <c r="G525" s="280"/>
      <c r="H525" s="151"/>
      <c r="I525" s="151" t="s">
        <v>207</v>
      </c>
      <c r="J525" s="151"/>
    </row>
    <row r="526" spans="1:10" ht="14.5" thickBot="1">
      <c r="A526" s="545" t="s">
        <v>462</v>
      </c>
      <c r="B526" s="546"/>
      <c r="C526" s="546"/>
      <c r="D526" s="546"/>
      <c r="E526" s="546"/>
      <c r="F526" s="546"/>
      <c r="G526" s="547"/>
      <c r="H526" s="154"/>
      <c r="I526" s="154"/>
      <c r="J526" s="281">
        <f>(SUM(J498:J507)+(SUM(J509:J514)+(SUM(J516:J525))))</f>
        <v>0</v>
      </c>
    </row>
    <row r="527" spans="1:10">
      <c r="A527" s="256"/>
    </row>
    <row r="528" spans="1:10" ht="45" customHeight="1" thickBot="1">
      <c r="A528" s="348" t="s">
        <v>463</v>
      </c>
      <c r="B528" s="348"/>
      <c r="C528" s="348"/>
      <c r="D528" s="348"/>
      <c r="E528" s="348"/>
      <c r="F528" s="348"/>
      <c r="G528" s="348"/>
      <c r="H528" s="348"/>
      <c r="I528" s="348"/>
      <c r="J528" s="348"/>
    </row>
    <row r="529" spans="1:10" ht="28.5" thickBot="1">
      <c r="A529" s="263" t="s">
        <v>169</v>
      </c>
      <c r="B529" s="518" t="s">
        <v>338</v>
      </c>
      <c r="C529" s="519"/>
      <c r="D529" s="519"/>
      <c r="E529" s="519"/>
      <c r="F529" s="519"/>
      <c r="G529" s="519"/>
      <c r="H529" s="519"/>
      <c r="I529" s="520"/>
      <c r="J529" s="264" t="s">
        <v>233</v>
      </c>
    </row>
    <row r="530" spans="1:10" ht="14.5" thickBot="1">
      <c r="A530" s="152">
        <v>1</v>
      </c>
      <c r="B530" s="389"/>
      <c r="C530" s="390"/>
      <c r="D530" s="390"/>
      <c r="E530" s="390"/>
      <c r="F530" s="390"/>
      <c r="G530" s="390"/>
      <c r="H530" s="390"/>
      <c r="I530" s="391"/>
      <c r="J530" s="151"/>
    </row>
    <row r="531" spans="1:10" ht="14.5" thickBot="1">
      <c r="A531" s="152">
        <v>2</v>
      </c>
      <c r="B531" s="389"/>
      <c r="C531" s="390"/>
      <c r="D531" s="390"/>
      <c r="E531" s="390"/>
      <c r="F531" s="390"/>
      <c r="G531" s="390"/>
      <c r="H531" s="390"/>
      <c r="I531" s="391"/>
      <c r="J531" s="151"/>
    </row>
    <row r="532" spans="1:10" ht="14.5" thickBot="1">
      <c r="A532" s="436" t="s">
        <v>464</v>
      </c>
      <c r="B532" s="437"/>
      <c r="C532" s="437"/>
      <c r="D532" s="437"/>
      <c r="E532" s="437"/>
      <c r="F532" s="437"/>
      <c r="G532" s="437"/>
      <c r="H532" s="437"/>
      <c r="I532" s="438"/>
      <c r="J532" s="217">
        <f>SUM(J530:J531)</f>
        <v>0</v>
      </c>
    </row>
    <row r="533" spans="1:10" ht="14.5" thickBot="1">
      <c r="A533" s="256"/>
    </row>
    <row r="534" spans="1:10" ht="70">
      <c r="A534" s="256"/>
      <c r="F534" s="282" t="s">
        <v>465</v>
      </c>
      <c r="G534" s="269" t="s">
        <v>465</v>
      </c>
      <c r="H534" s="269" t="s">
        <v>465</v>
      </c>
      <c r="I534" s="269" t="s">
        <v>465</v>
      </c>
      <c r="J534" s="540" t="s">
        <v>466</v>
      </c>
    </row>
    <row r="535" spans="1:10" ht="14.5" thickBot="1">
      <c r="A535" s="256"/>
      <c r="F535" s="283">
        <v>1</v>
      </c>
      <c r="G535" s="284">
        <v>2</v>
      </c>
      <c r="H535" s="284">
        <v>3</v>
      </c>
      <c r="I535" s="284">
        <v>4</v>
      </c>
      <c r="J535" s="541"/>
    </row>
    <row r="536" spans="1:10" ht="14.5" thickBot="1">
      <c r="A536" s="256"/>
      <c r="B536" s="509" t="s">
        <v>467</v>
      </c>
      <c r="C536" s="509"/>
      <c r="D536" s="509"/>
      <c r="E536" s="510"/>
      <c r="F536" s="285">
        <f>J482</f>
        <v>0</v>
      </c>
      <c r="G536" s="259">
        <f>J493</f>
        <v>0</v>
      </c>
      <c r="H536" s="259">
        <f>J526</f>
        <v>0</v>
      </c>
      <c r="I536" s="259">
        <f>J532</f>
        <v>0</v>
      </c>
      <c r="J536" s="221">
        <f>SUM(F536:I536)</f>
        <v>0</v>
      </c>
    </row>
    <row r="537" spans="1:10">
      <c r="A537" s="256"/>
      <c r="B537" s="210" t="s">
        <v>104</v>
      </c>
    </row>
    <row r="538" spans="1:10" ht="59.25" customHeight="1" thickBot="1">
      <c r="A538" s="348" t="s">
        <v>468</v>
      </c>
      <c r="B538" s="348"/>
      <c r="C538" s="348"/>
      <c r="D538" s="348"/>
      <c r="E538" s="348"/>
      <c r="F538" s="348"/>
      <c r="G538" s="348"/>
      <c r="H538" s="348"/>
      <c r="I538" s="348"/>
      <c r="J538" s="348"/>
    </row>
    <row r="539" spans="1:10" ht="42.75" customHeight="1" thickBot="1">
      <c r="A539" s="266" t="s">
        <v>169</v>
      </c>
      <c r="B539" s="537" t="s">
        <v>392</v>
      </c>
      <c r="C539" s="538"/>
      <c r="D539" s="538"/>
      <c r="E539" s="538"/>
      <c r="F539" s="538"/>
      <c r="G539" s="538"/>
      <c r="H539" s="538"/>
      <c r="I539" s="539"/>
      <c r="J539" s="266" t="s">
        <v>233</v>
      </c>
    </row>
    <row r="540" spans="1:10" ht="14.5" thickBot="1">
      <c r="A540" s="152">
        <v>1</v>
      </c>
      <c r="B540" s="389"/>
      <c r="C540" s="390"/>
      <c r="D540" s="390"/>
      <c r="E540" s="390"/>
      <c r="F540" s="390"/>
      <c r="G540" s="390"/>
      <c r="H540" s="390"/>
      <c r="I540" s="391"/>
      <c r="J540" s="151"/>
    </row>
    <row r="541" spans="1:10" ht="14.5" thickBot="1">
      <c r="A541" s="152">
        <v>2</v>
      </c>
      <c r="B541" s="389"/>
      <c r="C541" s="390"/>
      <c r="D541" s="390"/>
      <c r="E541" s="390"/>
      <c r="F541" s="390"/>
      <c r="G541" s="390"/>
      <c r="H541" s="390"/>
      <c r="I541" s="391"/>
      <c r="J541" s="151"/>
    </row>
    <row r="542" spans="1:10" ht="14.5" thickBot="1">
      <c r="A542" s="152">
        <v>3</v>
      </c>
      <c r="B542" s="389"/>
      <c r="C542" s="390"/>
      <c r="D542" s="390"/>
      <c r="E542" s="390"/>
      <c r="F542" s="390"/>
      <c r="G542" s="390"/>
      <c r="H542" s="390"/>
      <c r="I542" s="391"/>
      <c r="J542" s="151"/>
    </row>
    <row r="543" spans="1:10" ht="14.5" thickBot="1">
      <c r="A543" s="152">
        <v>4</v>
      </c>
      <c r="B543" s="389"/>
      <c r="C543" s="390"/>
      <c r="D543" s="390"/>
      <c r="E543" s="390"/>
      <c r="F543" s="390"/>
      <c r="G543" s="390"/>
      <c r="H543" s="390"/>
      <c r="I543" s="391"/>
      <c r="J543" s="151"/>
    </row>
    <row r="544" spans="1:10" ht="14.5" thickBot="1">
      <c r="A544" s="152">
        <v>5</v>
      </c>
      <c r="B544" s="389"/>
      <c r="C544" s="390"/>
      <c r="D544" s="390"/>
      <c r="E544" s="390"/>
      <c r="F544" s="390"/>
      <c r="G544" s="390"/>
      <c r="H544" s="390"/>
      <c r="I544" s="391"/>
      <c r="J544" s="151"/>
    </row>
    <row r="545" spans="1:10" ht="14.5" thickBot="1">
      <c r="A545" s="152">
        <v>6</v>
      </c>
      <c r="B545" s="389"/>
      <c r="C545" s="390"/>
      <c r="D545" s="390"/>
      <c r="E545" s="390"/>
      <c r="F545" s="390"/>
      <c r="G545" s="390"/>
      <c r="H545" s="390"/>
      <c r="I545" s="391"/>
      <c r="J545" s="151"/>
    </row>
    <row r="546" spans="1:10" ht="14.5" thickBot="1">
      <c r="A546" s="152"/>
      <c r="B546" s="389"/>
      <c r="C546" s="390"/>
      <c r="D546" s="390"/>
      <c r="E546" s="390"/>
      <c r="F546" s="390"/>
      <c r="G546" s="390"/>
      <c r="H546" s="390"/>
      <c r="I546" s="391"/>
      <c r="J546" s="151"/>
    </row>
    <row r="547" spans="1:10" ht="21.75" customHeight="1" thickBot="1">
      <c r="A547" s="369" t="s">
        <v>469</v>
      </c>
      <c r="B547" s="370"/>
      <c r="C547" s="370"/>
      <c r="D547" s="370"/>
      <c r="E547" s="370"/>
      <c r="F547" s="370"/>
      <c r="G547" s="370"/>
      <c r="H547" s="370"/>
      <c r="I547" s="371"/>
      <c r="J547" s="161">
        <f>SUM(J540:J546)</f>
        <v>0</v>
      </c>
    </row>
    <row r="548" spans="1:10">
      <c r="A548" s="256"/>
    </row>
    <row r="549" spans="1:10">
      <c r="A549" s="346" t="s">
        <v>184</v>
      </c>
      <c r="B549" s="346"/>
      <c r="C549" s="346"/>
      <c r="D549" s="346"/>
      <c r="E549" s="346"/>
      <c r="F549" s="346"/>
      <c r="G549" s="346"/>
      <c r="H549" s="346"/>
      <c r="I549" s="346"/>
      <c r="J549" s="346"/>
    </row>
    <row r="550" spans="1:10" ht="39" customHeight="1" thickBot="1">
      <c r="A550" s="548" t="s">
        <v>470</v>
      </c>
      <c r="B550" s="548"/>
      <c r="C550" s="548"/>
      <c r="D550" s="548"/>
      <c r="E550" s="548"/>
      <c r="F550" s="548"/>
      <c r="G550" s="548"/>
      <c r="H550" s="548"/>
      <c r="I550" s="548"/>
      <c r="J550" s="548"/>
    </row>
    <row r="551" spans="1:10" ht="28.5" thickBot="1">
      <c r="A551" s="286" t="s">
        <v>169</v>
      </c>
      <c r="B551" s="549" t="s">
        <v>184</v>
      </c>
      <c r="C551" s="550"/>
      <c r="D551" s="550"/>
      <c r="E551" s="550"/>
      <c r="F551" s="550"/>
      <c r="G551" s="550"/>
      <c r="H551" s="550"/>
      <c r="I551" s="551"/>
      <c r="J551" s="287" t="s">
        <v>233</v>
      </c>
    </row>
    <row r="552" spans="1:10" ht="14.5" thickBot="1">
      <c r="A552" s="552" t="s">
        <v>471</v>
      </c>
      <c r="B552" s="553"/>
      <c r="C552" s="553"/>
      <c r="D552" s="553"/>
      <c r="E552" s="553"/>
      <c r="F552" s="553"/>
      <c r="G552" s="553"/>
      <c r="H552" s="553"/>
      <c r="I552" s="553"/>
      <c r="J552" s="554"/>
    </row>
    <row r="553" spans="1:10" ht="14.5" thickBot="1">
      <c r="A553" s="189">
        <v>1</v>
      </c>
      <c r="B553" s="396"/>
      <c r="C553" s="397"/>
      <c r="D553" s="397"/>
      <c r="E553" s="397"/>
      <c r="F553" s="397"/>
      <c r="G553" s="397"/>
      <c r="H553" s="397"/>
      <c r="I553" s="398"/>
      <c r="J553" s="259"/>
    </row>
    <row r="554" spans="1:10" ht="14.5" thickBot="1">
      <c r="A554" s="189">
        <v>2</v>
      </c>
      <c r="B554" s="552"/>
      <c r="C554" s="553"/>
      <c r="D554" s="553"/>
      <c r="E554" s="553"/>
      <c r="F554" s="553"/>
      <c r="G554" s="553"/>
      <c r="H554" s="553"/>
      <c r="I554" s="554"/>
      <c r="J554" s="259"/>
    </row>
    <row r="555" spans="1:10" ht="14.5" thickBot="1">
      <c r="A555" s="436" t="s">
        <v>472</v>
      </c>
      <c r="B555" s="437"/>
      <c r="C555" s="437"/>
      <c r="D555" s="437"/>
      <c r="E555" s="437"/>
      <c r="F555" s="437"/>
      <c r="G555" s="437"/>
      <c r="H555" s="437"/>
      <c r="I555" s="438"/>
      <c r="J555" s="288">
        <f>SUM(J553:J554)</f>
        <v>0</v>
      </c>
    </row>
    <row r="556" spans="1:10" ht="21.75" customHeight="1" thickBot="1">
      <c r="A556" s="552" t="s">
        <v>473</v>
      </c>
      <c r="B556" s="553"/>
      <c r="C556" s="553"/>
      <c r="D556" s="553"/>
      <c r="E556" s="553"/>
      <c r="F556" s="553"/>
      <c r="G556" s="553"/>
      <c r="H556" s="553"/>
      <c r="I556" s="553"/>
      <c r="J556" s="554"/>
    </row>
    <row r="557" spans="1:10" ht="14.5" thickBot="1">
      <c r="A557" s="189">
        <v>1</v>
      </c>
      <c r="B557" s="396"/>
      <c r="C557" s="397"/>
      <c r="D557" s="397"/>
      <c r="E557" s="397"/>
      <c r="F557" s="397"/>
      <c r="G557" s="397"/>
      <c r="H557" s="397"/>
      <c r="I557" s="398"/>
      <c r="J557" s="289"/>
    </row>
    <row r="558" spans="1:10" ht="14.5" thickBot="1">
      <c r="A558" s="189">
        <v>2</v>
      </c>
      <c r="B558" s="552"/>
      <c r="C558" s="553"/>
      <c r="D558" s="553"/>
      <c r="E558" s="553"/>
      <c r="F558" s="553"/>
      <c r="G558" s="553"/>
      <c r="H558" s="553"/>
      <c r="I558" s="554"/>
      <c r="J558" s="259"/>
    </row>
    <row r="559" spans="1:10" ht="14.5" thickBot="1">
      <c r="A559" s="436" t="s">
        <v>474</v>
      </c>
      <c r="B559" s="437"/>
      <c r="C559" s="437"/>
      <c r="D559" s="437"/>
      <c r="E559" s="437"/>
      <c r="F559" s="437"/>
      <c r="G559" s="437"/>
      <c r="H559" s="437"/>
      <c r="I559" s="438"/>
      <c r="J559" s="288">
        <f>SUM(J557:J558)</f>
        <v>0</v>
      </c>
    </row>
    <row r="560" spans="1:10" ht="14.5" thickBot="1">
      <c r="A560" s="552" t="s">
        <v>475</v>
      </c>
      <c r="B560" s="553"/>
      <c r="C560" s="553"/>
      <c r="D560" s="553"/>
      <c r="E560" s="553"/>
      <c r="F560" s="553"/>
      <c r="G560" s="553"/>
      <c r="H560" s="553"/>
      <c r="I560" s="553"/>
      <c r="J560" s="554"/>
    </row>
    <row r="561" spans="1:10" ht="14.5" thickBot="1">
      <c r="A561" s="189">
        <v>1</v>
      </c>
      <c r="B561" s="396"/>
      <c r="C561" s="397"/>
      <c r="D561" s="397"/>
      <c r="E561" s="397"/>
      <c r="F561" s="397"/>
      <c r="G561" s="397"/>
      <c r="H561" s="397"/>
      <c r="I561" s="398"/>
      <c r="J561" s="221"/>
    </row>
    <row r="562" spans="1:10" ht="14.5" thickBot="1">
      <c r="A562" s="189">
        <v>2</v>
      </c>
      <c r="B562" s="396"/>
      <c r="C562" s="397"/>
      <c r="D562" s="397"/>
      <c r="E562" s="397"/>
      <c r="F562" s="397"/>
      <c r="G562" s="397"/>
      <c r="H562" s="397"/>
      <c r="I562" s="398"/>
      <c r="J562" s="221"/>
    </row>
    <row r="563" spans="1:10" ht="14.5" thickBot="1">
      <c r="A563" s="436" t="s">
        <v>476</v>
      </c>
      <c r="B563" s="437"/>
      <c r="C563" s="437"/>
      <c r="D563" s="437"/>
      <c r="E563" s="437"/>
      <c r="F563" s="437"/>
      <c r="G563" s="437"/>
      <c r="H563" s="437"/>
      <c r="I563" s="438"/>
      <c r="J563" s="217">
        <f>SUM(J561:J562)</f>
        <v>0</v>
      </c>
    </row>
    <row r="564" spans="1:10" ht="14.5" thickBot="1">
      <c r="A564" s="436" t="s">
        <v>477</v>
      </c>
      <c r="B564" s="437"/>
      <c r="C564" s="437"/>
      <c r="D564" s="437"/>
      <c r="E564" s="437"/>
      <c r="F564" s="437"/>
      <c r="G564" s="437"/>
      <c r="H564" s="437"/>
      <c r="I564" s="438"/>
      <c r="J564" s="217">
        <f>J555+J559+J563</f>
        <v>0</v>
      </c>
    </row>
    <row r="566" spans="1:10" s="290" customFormat="1" ht="70">
      <c r="C566" s="291" t="s">
        <v>478</v>
      </c>
      <c r="D566" s="291" t="s">
        <v>479</v>
      </c>
      <c r="E566" s="291" t="s">
        <v>336</v>
      </c>
      <c r="F566" s="291" t="s">
        <v>480</v>
      </c>
      <c r="G566" s="291" t="s">
        <v>481</v>
      </c>
      <c r="H566" s="291" t="s">
        <v>482</v>
      </c>
      <c r="I566" s="291" t="s">
        <v>184</v>
      </c>
      <c r="J566" s="291" t="s">
        <v>483</v>
      </c>
    </row>
    <row r="567" spans="1:10">
      <c r="C567" s="292">
        <f>J292</f>
        <v>24.75</v>
      </c>
      <c r="D567" s="292">
        <f>J300</f>
        <v>0</v>
      </c>
      <c r="E567" s="292">
        <f>J422+J366</f>
        <v>0</v>
      </c>
      <c r="F567" s="292">
        <f>J437</f>
        <v>0</v>
      </c>
      <c r="G567" s="292">
        <f>J443</f>
        <v>0</v>
      </c>
      <c r="H567" s="292">
        <f>J547+J536+I465</f>
        <v>0</v>
      </c>
      <c r="I567" s="292">
        <f>J564</f>
        <v>0</v>
      </c>
      <c r="J567" s="292">
        <f>SUM(C567:I567)</f>
        <v>24.75</v>
      </c>
    </row>
  </sheetData>
  <mergeCells count="543">
    <mergeCell ref="B561:I561"/>
    <mergeCell ref="B562:I562"/>
    <mergeCell ref="A563:I563"/>
    <mergeCell ref="A564:I564"/>
    <mergeCell ref="A555:I555"/>
    <mergeCell ref="A556:J556"/>
    <mergeCell ref="B557:I557"/>
    <mergeCell ref="B558:I558"/>
    <mergeCell ref="A559:I559"/>
    <mergeCell ref="A560:J560"/>
    <mergeCell ref="A549:J549"/>
    <mergeCell ref="A550:J550"/>
    <mergeCell ref="B551:I551"/>
    <mergeCell ref="A552:J552"/>
    <mergeCell ref="B553:I553"/>
    <mergeCell ref="B554:I554"/>
    <mergeCell ref="B542:I542"/>
    <mergeCell ref="B543:I543"/>
    <mergeCell ref="B544:I544"/>
    <mergeCell ref="B545:I545"/>
    <mergeCell ref="B546:I546"/>
    <mergeCell ref="A547:I547"/>
    <mergeCell ref="J534:J535"/>
    <mergeCell ref="B536:E536"/>
    <mergeCell ref="A538:J538"/>
    <mergeCell ref="B539:I539"/>
    <mergeCell ref="B540:I540"/>
    <mergeCell ref="B541:I541"/>
    <mergeCell ref="A526:G526"/>
    <mergeCell ref="A528:J528"/>
    <mergeCell ref="B529:I529"/>
    <mergeCell ref="B530:I530"/>
    <mergeCell ref="B531:I531"/>
    <mergeCell ref="A532:I532"/>
    <mergeCell ref="B519:G519"/>
    <mergeCell ref="B520:G520"/>
    <mergeCell ref="B521:G521"/>
    <mergeCell ref="B522:G522"/>
    <mergeCell ref="B523:G523"/>
    <mergeCell ref="B524:G524"/>
    <mergeCell ref="B513:G513"/>
    <mergeCell ref="B514:G514"/>
    <mergeCell ref="A515:J515"/>
    <mergeCell ref="B516:G516"/>
    <mergeCell ref="B517:G517"/>
    <mergeCell ref="B518:G518"/>
    <mergeCell ref="B507:G507"/>
    <mergeCell ref="A508:J508"/>
    <mergeCell ref="B509:G509"/>
    <mergeCell ref="B510:G510"/>
    <mergeCell ref="B511:G511"/>
    <mergeCell ref="B512:G512"/>
    <mergeCell ref="B501:G501"/>
    <mergeCell ref="B502:G502"/>
    <mergeCell ref="B503:G503"/>
    <mergeCell ref="B504:G504"/>
    <mergeCell ref="B505:G505"/>
    <mergeCell ref="B506:G506"/>
    <mergeCell ref="A493:G493"/>
    <mergeCell ref="B496:G496"/>
    <mergeCell ref="A497:J497"/>
    <mergeCell ref="B498:G498"/>
    <mergeCell ref="B499:G499"/>
    <mergeCell ref="B500:G500"/>
    <mergeCell ref="B487:G487"/>
    <mergeCell ref="B488:G488"/>
    <mergeCell ref="B489:G489"/>
    <mergeCell ref="B490:G490"/>
    <mergeCell ref="B491:G491"/>
    <mergeCell ref="B492:G492"/>
    <mergeCell ref="A482:I482"/>
    <mergeCell ref="A484:J484"/>
    <mergeCell ref="A485:A486"/>
    <mergeCell ref="B485:G486"/>
    <mergeCell ref="H485:H486"/>
    <mergeCell ref="I485:I486"/>
    <mergeCell ref="B476:I476"/>
    <mergeCell ref="B477:I477"/>
    <mergeCell ref="B478:I478"/>
    <mergeCell ref="B479:I479"/>
    <mergeCell ref="B480:I480"/>
    <mergeCell ref="B481:I481"/>
    <mergeCell ref="B470:I470"/>
    <mergeCell ref="B471:I471"/>
    <mergeCell ref="B472:I472"/>
    <mergeCell ref="B473:I473"/>
    <mergeCell ref="B474:I474"/>
    <mergeCell ref="B475:I475"/>
    <mergeCell ref="B465:D465"/>
    <mergeCell ref="E465:F465"/>
    <mergeCell ref="G465:H465"/>
    <mergeCell ref="I465:J465"/>
    <mergeCell ref="A468:J468"/>
    <mergeCell ref="B469:I469"/>
    <mergeCell ref="B459:I459"/>
    <mergeCell ref="A460:I460"/>
    <mergeCell ref="E463:F463"/>
    <mergeCell ref="G463:H463"/>
    <mergeCell ref="I463:J464"/>
    <mergeCell ref="E464:F464"/>
    <mergeCell ref="G464:H464"/>
    <mergeCell ref="B452:I452"/>
    <mergeCell ref="B453:I453"/>
    <mergeCell ref="A454:I454"/>
    <mergeCell ref="A456:J456"/>
    <mergeCell ref="B457:I457"/>
    <mergeCell ref="B458:I458"/>
    <mergeCell ref="A443:I443"/>
    <mergeCell ref="A446:J446"/>
    <mergeCell ref="B448:I448"/>
    <mergeCell ref="B449:I449"/>
    <mergeCell ref="B450:I450"/>
    <mergeCell ref="B451:I451"/>
    <mergeCell ref="B434:G434"/>
    <mergeCell ref="B435:J435"/>
    <mergeCell ref="B436:I436"/>
    <mergeCell ref="A437:I437"/>
    <mergeCell ref="B441:I441"/>
    <mergeCell ref="B442:I442"/>
    <mergeCell ref="B428:G428"/>
    <mergeCell ref="B429:G429"/>
    <mergeCell ref="B430:G430"/>
    <mergeCell ref="B431:G431"/>
    <mergeCell ref="B432:G432"/>
    <mergeCell ref="B433:G433"/>
    <mergeCell ref="B422:E422"/>
    <mergeCell ref="A425:A426"/>
    <mergeCell ref="B425:G426"/>
    <mergeCell ref="I425:I426"/>
    <mergeCell ref="J425:J426"/>
    <mergeCell ref="B427:J427"/>
    <mergeCell ref="B413:G413"/>
    <mergeCell ref="B414:G414"/>
    <mergeCell ref="B415:G415"/>
    <mergeCell ref="B416:G416"/>
    <mergeCell ref="B417:G417"/>
    <mergeCell ref="A418:G418"/>
    <mergeCell ref="A408:A409"/>
    <mergeCell ref="B408:G408"/>
    <mergeCell ref="B409:G409"/>
    <mergeCell ref="B410:G410"/>
    <mergeCell ref="B411:G411"/>
    <mergeCell ref="B412:G412"/>
    <mergeCell ref="A404:J404"/>
    <mergeCell ref="A405:A406"/>
    <mergeCell ref="B405:G406"/>
    <mergeCell ref="I405:I406"/>
    <mergeCell ref="J405:J406"/>
    <mergeCell ref="B407:G407"/>
    <mergeCell ref="A400:A401"/>
    <mergeCell ref="B400:E400"/>
    <mergeCell ref="G400:G401"/>
    <mergeCell ref="H400:H401"/>
    <mergeCell ref="B401:E401"/>
    <mergeCell ref="A402:I402"/>
    <mergeCell ref="A396:J396"/>
    <mergeCell ref="B397:E397"/>
    <mergeCell ref="A398:A399"/>
    <mergeCell ref="B398:E398"/>
    <mergeCell ref="F398:F399"/>
    <mergeCell ref="G398:G399"/>
    <mergeCell ref="H398:H399"/>
    <mergeCell ref="B399:E399"/>
    <mergeCell ref="B389:G389"/>
    <mergeCell ref="B390:G390"/>
    <mergeCell ref="B391:G391"/>
    <mergeCell ref="B392:G392"/>
    <mergeCell ref="B393:G393"/>
    <mergeCell ref="A394:I394"/>
    <mergeCell ref="B383:G383"/>
    <mergeCell ref="B384:G384"/>
    <mergeCell ref="B385:G385"/>
    <mergeCell ref="B386:G386"/>
    <mergeCell ref="B387:G387"/>
    <mergeCell ref="B388:G388"/>
    <mergeCell ref="B375:I375"/>
    <mergeCell ref="B376:I376"/>
    <mergeCell ref="B377:I377"/>
    <mergeCell ref="A378:I378"/>
    <mergeCell ref="A381:A382"/>
    <mergeCell ref="B381:G382"/>
    <mergeCell ref="H381:H382"/>
    <mergeCell ref="I381:I382"/>
    <mergeCell ref="B365:G365"/>
    <mergeCell ref="H365:I365"/>
    <mergeCell ref="A366:I366"/>
    <mergeCell ref="A371:J371"/>
    <mergeCell ref="B373:I373"/>
    <mergeCell ref="B374:I374"/>
    <mergeCell ref="B357:J357"/>
    <mergeCell ref="B358:J358"/>
    <mergeCell ref="B359:J359"/>
    <mergeCell ref="B360:J360"/>
    <mergeCell ref="A362:J362"/>
    <mergeCell ref="B364:G364"/>
    <mergeCell ref="H364:I364"/>
    <mergeCell ref="B351:J351"/>
    <mergeCell ref="B352:J352"/>
    <mergeCell ref="B353:J353"/>
    <mergeCell ref="B354:J354"/>
    <mergeCell ref="B355:J355"/>
    <mergeCell ref="B356:J356"/>
    <mergeCell ref="B342:G342"/>
    <mergeCell ref="B343:G343"/>
    <mergeCell ref="B344:G344"/>
    <mergeCell ref="B345:G345"/>
    <mergeCell ref="A349:A350"/>
    <mergeCell ref="B349:J350"/>
    <mergeCell ref="A337:A338"/>
    <mergeCell ref="B337:G338"/>
    <mergeCell ref="H337:J337"/>
    <mergeCell ref="B339:G339"/>
    <mergeCell ref="B340:G340"/>
    <mergeCell ref="B341:G341"/>
    <mergeCell ref="B332:G332"/>
    <mergeCell ref="I332:J332"/>
    <mergeCell ref="B333:G333"/>
    <mergeCell ref="I333:J333"/>
    <mergeCell ref="B334:G334"/>
    <mergeCell ref="I334:J334"/>
    <mergeCell ref="A329:A330"/>
    <mergeCell ref="B329:G330"/>
    <mergeCell ref="H329:H330"/>
    <mergeCell ref="I329:J329"/>
    <mergeCell ref="I330:J330"/>
    <mergeCell ref="B331:G331"/>
    <mergeCell ref="I331:J331"/>
    <mergeCell ref="B319:H319"/>
    <mergeCell ref="B321:H321"/>
    <mergeCell ref="B323:H323"/>
    <mergeCell ref="B325:H325"/>
    <mergeCell ref="B326:H326"/>
    <mergeCell ref="A328:J328"/>
    <mergeCell ref="D311:J311"/>
    <mergeCell ref="D312:J312"/>
    <mergeCell ref="D313:J313"/>
    <mergeCell ref="D314:J314"/>
    <mergeCell ref="A317:A318"/>
    <mergeCell ref="B317:H318"/>
    <mergeCell ref="I317:J317"/>
    <mergeCell ref="D305:J305"/>
    <mergeCell ref="D306:J306"/>
    <mergeCell ref="D307:J307"/>
    <mergeCell ref="D308:J308"/>
    <mergeCell ref="D309:J309"/>
    <mergeCell ref="D310:J310"/>
    <mergeCell ref="A300:I300"/>
    <mergeCell ref="A302:J302"/>
    <mergeCell ref="A303:A304"/>
    <mergeCell ref="B303:B304"/>
    <mergeCell ref="C303:C304"/>
    <mergeCell ref="D303:J304"/>
    <mergeCell ref="A287:I287"/>
    <mergeCell ref="A294:J294"/>
    <mergeCell ref="B296:I296"/>
    <mergeCell ref="B297:I297"/>
    <mergeCell ref="B298:I298"/>
    <mergeCell ref="B299:I299"/>
    <mergeCell ref="B281:G281"/>
    <mergeCell ref="A282:A286"/>
    <mergeCell ref="B282:G282"/>
    <mergeCell ref="B283:G283"/>
    <mergeCell ref="B284:G284"/>
    <mergeCell ref="B285:G285"/>
    <mergeCell ref="B286:G286"/>
    <mergeCell ref="A275:A280"/>
    <mergeCell ref="B275:G275"/>
    <mergeCell ref="B276:G276"/>
    <mergeCell ref="B277:G277"/>
    <mergeCell ref="B278:G278"/>
    <mergeCell ref="B279:G279"/>
    <mergeCell ref="B280:G280"/>
    <mergeCell ref="B266:G266"/>
    <mergeCell ref="B267:G267"/>
    <mergeCell ref="A268:A274"/>
    <mergeCell ref="B268:G268"/>
    <mergeCell ref="B269:G269"/>
    <mergeCell ref="B270:G270"/>
    <mergeCell ref="B271:G271"/>
    <mergeCell ref="B272:G272"/>
    <mergeCell ref="B273:G273"/>
    <mergeCell ref="B274:G274"/>
    <mergeCell ref="A257:A267"/>
    <mergeCell ref="B257:G257"/>
    <mergeCell ref="B258:G258"/>
    <mergeCell ref="B259:G259"/>
    <mergeCell ref="B260:G260"/>
    <mergeCell ref="B261:G261"/>
    <mergeCell ref="B262:G262"/>
    <mergeCell ref="B263:G263"/>
    <mergeCell ref="B264:G264"/>
    <mergeCell ref="B265:G265"/>
    <mergeCell ref="A250:A256"/>
    <mergeCell ref="B250:G250"/>
    <mergeCell ref="B251:G251"/>
    <mergeCell ref="B252:G252"/>
    <mergeCell ref="B253:G253"/>
    <mergeCell ref="B254:G254"/>
    <mergeCell ref="B255:G255"/>
    <mergeCell ref="B256:G256"/>
    <mergeCell ref="B241:I241"/>
    <mergeCell ref="B242:J242"/>
    <mergeCell ref="B243:I243"/>
    <mergeCell ref="B244:I244"/>
    <mergeCell ref="A245:I245"/>
    <mergeCell ref="A248:A249"/>
    <mergeCell ref="B248:G249"/>
    <mergeCell ref="H248:H249"/>
    <mergeCell ref="I248:I249"/>
    <mergeCell ref="B233:G233"/>
    <mergeCell ref="A234:I234"/>
    <mergeCell ref="A237:J237"/>
    <mergeCell ref="B238:I238"/>
    <mergeCell ref="B239:J239"/>
    <mergeCell ref="B240:I240"/>
    <mergeCell ref="B225:F225"/>
    <mergeCell ref="B226:F226"/>
    <mergeCell ref="B227:F227"/>
    <mergeCell ref="A228:I228"/>
    <mergeCell ref="A231:A232"/>
    <mergeCell ref="B231:G232"/>
    <mergeCell ref="H231:H232"/>
    <mergeCell ref="I231:I232"/>
    <mergeCell ref="B219:F219"/>
    <mergeCell ref="B220:F220"/>
    <mergeCell ref="B221:F221"/>
    <mergeCell ref="B222:F222"/>
    <mergeCell ref="B223:F223"/>
    <mergeCell ref="B224:F224"/>
    <mergeCell ref="B213:G213"/>
    <mergeCell ref="A214:I214"/>
    <mergeCell ref="A217:A218"/>
    <mergeCell ref="B217:F218"/>
    <mergeCell ref="G217:G218"/>
    <mergeCell ref="I217:I218"/>
    <mergeCell ref="B206:F206"/>
    <mergeCell ref="B207:F207"/>
    <mergeCell ref="B208:I208"/>
    <mergeCell ref="A210:J210"/>
    <mergeCell ref="B211:G211"/>
    <mergeCell ref="B212:G212"/>
    <mergeCell ref="B202:H202"/>
    <mergeCell ref="B203:F203"/>
    <mergeCell ref="G203:G204"/>
    <mergeCell ref="H203:H204"/>
    <mergeCell ref="B204:F204"/>
    <mergeCell ref="B205:H205"/>
    <mergeCell ref="B196:F196"/>
    <mergeCell ref="B197:F197"/>
    <mergeCell ref="B198:F198"/>
    <mergeCell ref="B199:F199"/>
    <mergeCell ref="B200:F200"/>
    <mergeCell ref="B201:F201"/>
    <mergeCell ref="B189:F189"/>
    <mergeCell ref="B190:F190"/>
    <mergeCell ref="B191:F191"/>
    <mergeCell ref="A192:J192"/>
    <mergeCell ref="B194:F194"/>
    <mergeCell ref="B195:F195"/>
    <mergeCell ref="B183:H183"/>
    <mergeCell ref="B184:F184"/>
    <mergeCell ref="B185:F185"/>
    <mergeCell ref="B186:F186"/>
    <mergeCell ref="B187:F187"/>
    <mergeCell ref="B188:F188"/>
    <mergeCell ref="B177:F177"/>
    <mergeCell ref="B178:F178"/>
    <mergeCell ref="B179:F179"/>
    <mergeCell ref="B180:H180"/>
    <mergeCell ref="B181:F181"/>
    <mergeCell ref="B182:F182"/>
    <mergeCell ref="B171:F171"/>
    <mergeCell ref="B172:F172"/>
    <mergeCell ref="B173:F173"/>
    <mergeCell ref="B174:F174"/>
    <mergeCell ref="B175:F175"/>
    <mergeCell ref="B176:F176"/>
    <mergeCell ref="B165:F165"/>
    <mergeCell ref="B166:F166"/>
    <mergeCell ref="B167:F167"/>
    <mergeCell ref="B168:F168"/>
    <mergeCell ref="B169:F169"/>
    <mergeCell ref="B170:F170"/>
    <mergeCell ref="A158:I158"/>
    <mergeCell ref="A160:J160"/>
    <mergeCell ref="A161:J161"/>
    <mergeCell ref="B162:F162"/>
    <mergeCell ref="A163:J163"/>
    <mergeCell ref="B164:H164"/>
    <mergeCell ref="I152:I157"/>
    <mergeCell ref="B153:F153"/>
    <mergeCell ref="B154:F154"/>
    <mergeCell ref="B155:F155"/>
    <mergeCell ref="B156:F156"/>
    <mergeCell ref="B157:F157"/>
    <mergeCell ref="B147:F147"/>
    <mergeCell ref="B148:F148"/>
    <mergeCell ref="B149:F149"/>
    <mergeCell ref="B150:F150"/>
    <mergeCell ref="B151:F151"/>
    <mergeCell ref="B152:F152"/>
    <mergeCell ref="B141:F141"/>
    <mergeCell ref="B142:F142"/>
    <mergeCell ref="B143:F143"/>
    <mergeCell ref="B144:F144"/>
    <mergeCell ref="B145:F145"/>
    <mergeCell ref="B146:F146"/>
    <mergeCell ref="B136:F136"/>
    <mergeCell ref="B138:F138"/>
    <mergeCell ref="B139:F139"/>
    <mergeCell ref="B140:F140"/>
    <mergeCell ref="B127:F127"/>
    <mergeCell ref="B128:F128"/>
    <mergeCell ref="B129:F129"/>
    <mergeCell ref="B130:F130"/>
    <mergeCell ref="B131:F131"/>
    <mergeCell ref="B132:F132"/>
    <mergeCell ref="B126:F126"/>
    <mergeCell ref="B115:F115"/>
    <mergeCell ref="B116:F116"/>
    <mergeCell ref="B117:F117"/>
    <mergeCell ref="B118:F118"/>
    <mergeCell ref="B119:F119"/>
    <mergeCell ref="B120:F120"/>
    <mergeCell ref="B134:F134"/>
    <mergeCell ref="B135:F135"/>
    <mergeCell ref="B105:F105"/>
    <mergeCell ref="B106:F106"/>
    <mergeCell ref="B107:F107"/>
    <mergeCell ref="B108:F108"/>
    <mergeCell ref="B121:F121"/>
    <mergeCell ref="B122:F122"/>
    <mergeCell ref="B123:F123"/>
    <mergeCell ref="B124:F124"/>
    <mergeCell ref="B125:F125"/>
    <mergeCell ref="B97:F97"/>
    <mergeCell ref="B98:F98"/>
    <mergeCell ref="B99:F99"/>
    <mergeCell ref="B100:F100"/>
    <mergeCell ref="B101:F101"/>
    <mergeCell ref="B102:F102"/>
    <mergeCell ref="B88:F88"/>
    <mergeCell ref="I88:I128"/>
    <mergeCell ref="B89:F89"/>
    <mergeCell ref="B90:F90"/>
    <mergeCell ref="B91:F91"/>
    <mergeCell ref="B92:F92"/>
    <mergeCell ref="B93:F93"/>
    <mergeCell ref="B94:F94"/>
    <mergeCell ref="B95:F95"/>
    <mergeCell ref="B96:F96"/>
    <mergeCell ref="B109:F109"/>
    <mergeCell ref="B110:F110"/>
    <mergeCell ref="B111:F111"/>
    <mergeCell ref="B112:F112"/>
    <mergeCell ref="B113:F113"/>
    <mergeCell ref="B114:F114"/>
    <mergeCell ref="B103:F103"/>
    <mergeCell ref="B104:F104"/>
    <mergeCell ref="B82:F82"/>
    <mergeCell ref="B83:F83"/>
    <mergeCell ref="B84:F84"/>
    <mergeCell ref="B85:F85"/>
    <mergeCell ref="A86:J86"/>
    <mergeCell ref="B87:F87"/>
    <mergeCell ref="B76:F76"/>
    <mergeCell ref="B77:F77"/>
    <mergeCell ref="B78:F78"/>
    <mergeCell ref="B79:F79"/>
    <mergeCell ref="B80:F80"/>
    <mergeCell ref="B81:F81"/>
    <mergeCell ref="B70:F70"/>
    <mergeCell ref="B71:F71"/>
    <mergeCell ref="B72:F72"/>
    <mergeCell ref="B73:F73"/>
    <mergeCell ref="B74:F74"/>
    <mergeCell ref="B75:F75"/>
    <mergeCell ref="B64:F64"/>
    <mergeCell ref="B65:F65"/>
    <mergeCell ref="B66:F66"/>
    <mergeCell ref="B67:F67"/>
    <mergeCell ref="B68:F68"/>
    <mergeCell ref="B69:F69"/>
    <mergeCell ref="B58:F58"/>
    <mergeCell ref="B59:F59"/>
    <mergeCell ref="B60:F60"/>
    <mergeCell ref="B61:F61"/>
    <mergeCell ref="B62:F62"/>
    <mergeCell ref="B63:F63"/>
    <mergeCell ref="B51:F51"/>
    <mergeCell ref="B52:F52"/>
    <mergeCell ref="B53:F53"/>
    <mergeCell ref="B54:F54"/>
    <mergeCell ref="B56:F56"/>
    <mergeCell ref="B57:F57"/>
    <mergeCell ref="B44:F44"/>
    <mergeCell ref="B45:F45"/>
    <mergeCell ref="B47:F47"/>
    <mergeCell ref="B48:F48"/>
    <mergeCell ref="B49:F49"/>
    <mergeCell ref="B50:F50"/>
    <mergeCell ref="B38:F38"/>
    <mergeCell ref="B39:F39"/>
    <mergeCell ref="B40:F40"/>
    <mergeCell ref="B41:F41"/>
    <mergeCell ref="B42:F42"/>
    <mergeCell ref="B43:F43"/>
    <mergeCell ref="B32:F32"/>
    <mergeCell ref="B33:F33"/>
    <mergeCell ref="B34:F34"/>
    <mergeCell ref="B35:F35"/>
    <mergeCell ref="B36:F36"/>
    <mergeCell ref="B37:F37"/>
    <mergeCell ref="B26:F26"/>
    <mergeCell ref="B27:F27"/>
    <mergeCell ref="B28:F28"/>
    <mergeCell ref="B29:F29"/>
    <mergeCell ref="B30:F30"/>
    <mergeCell ref="B31:F31"/>
    <mergeCell ref="B20:F20"/>
    <mergeCell ref="B21:F21"/>
    <mergeCell ref="B22:F22"/>
    <mergeCell ref="B23:F23"/>
    <mergeCell ref="B24:F24"/>
    <mergeCell ref="B25:F25"/>
    <mergeCell ref="B14:F14"/>
    <mergeCell ref="B15:F15"/>
    <mergeCell ref="B16:F16"/>
    <mergeCell ref="B17:F17"/>
    <mergeCell ref="B18:F18"/>
    <mergeCell ref="B19:F19"/>
    <mergeCell ref="A8:J8"/>
    <mergeCell ref="B9:F9"/>
    <mergeCell ref="B10:F10"/>
    <mergeCell ref="B11:F11"/>
    <mergeCell ref="B12:F12"/>
    <mergeCell ref="B13:F13"/>
    <mergeCell ref="A1:J1"/>
    <mergeCell ref="A2:J2"/>
    <mergeCell ref="A3:J3"/>
    <mergeCell ref="A5:J5"/>
    <mergeCell ref="A6:J6"/>
    <mergeCell ref="B7:F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DECA7-79C5-4A4B-8F64-EAD52FB60876}">
  <dimension ref="A1:F19"/>
  <sheetViews>
    <sheetView zoomScale="80" zoomScaleNormal="80" workbookViewId="0">
      <pane ySplit="670" activePane="bottomLeft"/>
      <selection pane="bottomLeft" activeCell="C3" sqref="C3"/>
    </sheetView>
  </sheetViews>
  <sheetFormatPr defaultColWidth="9" defaultRowHeight="14"/>
  <cols>
    <col min="1" max="1" width="9" style="123"/>
    <col min="2" max="2" width="38" style="134" bestFit="1" customWidth="1"/>
    <col min="3" max="3" width="12.25" style="123" bestFit="1" customWidth="1"/>
    <col min="4" max="4" width="10.75" style="123" bestFit="1" customWidth="1"/>
    <col min="5" max="5" width="18.25" style="123" bestFit="1" customWidth="1"/>
    <col min="6" max="6" width="10.75" style="123" bestFit="1" customWidth="1"/>
    <col min="7" max="16384" width="9" style="123"/>
  </cols>
  <sheetData>
    <row r="1" spans="1:6">
      <c r="A1" s="121" t="s">
        <v>169</v>
      </c>
      <c r="B1" s="122" t="s">
        <v>0</v>
      </c>
      <c r="C1" s="121" t="s">
        <v>170</v>
      </c>
      <c r="D1" s="121"/>
      <c r="E1" s="121" t="s">
        <v>171</v>
      </c>
      <c r="F1" s="121"/>
    </row>
    <row r="2" spans="1:6">
      <c r="A2" s="121"/>
      <c r="B2" s="122"/>
      <c r="C2" s="121" t="s">
        <v>172</v>
      </c>
      <c r="D2" s="121" t="s">
        <v>173</v>
      </c>
      <c r="E2" s="121" t="s">
        <v>172</v>
      </c>
      <c r="F2" s="121" t="s">
        <v>173</v>
      </c>
    </row>
    <row r="3" spans="1:6">
      <c r="A3" s="121"/>
      <c r="B3" s="124" t="s">
        <v>174</v>
      </c>
      <c r="C3" s="125">
        <f>SUM(C4:C14)</f>
        <v>0</v>
      </c>
      <c r="D3" s="126">
        <f>SUM(D4:D14)</f>
        <v>0</v>
      </c>
      <c r="E3" s="125">
        <f>SUM(E4:E14)</f>
        <v>0</v>
      </c>
      <c r="F3" s="126">
        <f>SUM(F4:F14)</f>
        <v>0</v>
      </c>
    </row>
    <row r="4" spans="1:6" ht="28">
      <c r="A4" s="121">
        <v>1</v>
      </c>
      <c r="B4" s="124" t="s">
        <v>175</v>
      </c>
      <c r="C4" s="127">
        <f>(D4*100)/1610</f>
        <v>0</v>
      </c>
      <c r="D4" s="128"/>
      <c r="E4" s="127">
        <f>(F4*100)/1610</f>
        <v>0</v>
      </c>
      <c r="F4" s="128"/>
    </row>
    <row r="5" spans="1:6">
      <c r="A5" s="121">
        <v>2</v>
      </c>
      <c r="B5" s="124" t="s">
        <v>11</v>
      </c>
      <c r="C5" s="127">
        <f t="shared" ref="C5:C19" si="0">(D5*100)/1610</f>
        <v>0</v>
      </c>
      <c r="D5" s="128"/>
      <c r="E5" s="127">
        <f t="shared" ref="E5:E18" si="1">(F5*100)/1610</f>
        <v>0</v>
      </c>
      <c r="F5" s="128"/>
    </row>
    <row r="6" spans="1:6">
      <c r="A6" s="121">
        <v>3</v>
      </c>
      <c r="B6" s="124" t="s">
        <v>176</v>
      </c>
      <c r="C6" s="127">
        <f t="shared" si="0"/>
        <v>0</v>
      </c>
      <c r="D6" s="126">
        <v>0</v>
      </c>
      <c r="E6" s="129">
        <f t="shared" si="1"/>
        <v>0</v>
      </c>
      <c r="F6" s="130"/>
    </row>
    <row r="7" spans="1:6" ht="28">
      <c r="A7" s="131">
        <v>3.1</v>
      </c>
      <c r="B7" s="124" t="s">
        <v>177</v>
      </c>
      <c r="C7" s="127">
        <f t="shared" si="0"/>
        <v>0</v>
      </c>
      <c r="D7" s="128"/>
      <c r="E7" s="127">
        <f t="shared" si="1"/>
        <v>0</v>
      </c>
      <c r="F7" s="128"/>
    </row>
    <row r="8" spans="1:6">
      <c r="A8" s="131">
        <v>3.2</v>
      </c>
      <c r="B8" s="124" t="s">
        <v>178</v>
      </c>
      <c r="C8" s="127">
        <f t="shared" si="0"/>
        <v>0</v>
      </c>
      <c r="D8" s="128"/>
      <c r="E8" s="127">
        <f t="shared" si="1"/>
        <v>0</v>
      </c>
      <c r="F8" s="128"/>
    </row>
    <row r="9" spans="1:6">
      <c r="A9" s="121">
        <v>4</v>
      </c>
      <c r="B9" s="124" t="s">
        <v>39</v>
      </c>
      <c r="C9" s="127">
        <f t="shared" si="0"/>
        <v>0</v>
      </c>
      <c r="D9" s="128"/>
      <c r="E9" s="127">
        <f t="shared" si="1"/>
        <v>0</v>
      </c>
      <c r="F9" s="128"/>
    </row>
    <row r="10" spans="1:6">
      <c r="A10" s="121">
        <v>5</v>
      </c>
      <c r="B10" s="124" t="s">
        <v>179</v>
      </c>
      <c r="C10" s="127">
        <f t="shared" si="0"/>
        <v>0</v>
      </c>
      <c r="D10" s="128"/>
      <c r="E10" s="127">
        <f t="shared" si="1"/>
        <v>0</v>
      </c>
      <c r="F10" s="128"/>
    </row>
    <row r="11" spans="1:6">
      <c r="A11" s="121">
        <v>6</v>
      </c>
      <c r="B11" s="124" t="s">
        <v>180</v>
      </c>
      <c r="C11" s="127">
        <f t="shared" si="0"/>
        <v>0</v>
      </c>
      <c r="D11" s="126"/>
      <c r="E11" s="129">
        <f t="shared" si="1"/>
        <v>0</v>
      </c>
      <c r="F11" s="130"/>
    </row>
    <row r="12" spans="1:6" ht="28">
      <c r="A12" s="131">
        <v>6.1</v>
      </c>
      <c r="B12" s="124" t="s">
        <v>181</v>
      </c>
      <c r="C12" s="127">
        <f t="shared" si="0"/>
        <v>0</v>
      </c>
      <c r="D12" s="128"/>
      <c r="E12" s="127">
        <f t="shared" si="1"/>
        <v>0</v>
      </c>
      <c r="F12" s="128"/>
    </row>
    <row r="13" spans="1:6">
      <c r="A13" s="131">
        <v>6.2</v>
      </c>
      <c r="B13" s="124" t="s">
        <v>182</v>
      </c>
      <c r="C13" s="127">
        <f t="shared" si="0"/>
        <v>0</v>
      </c>
      <c r="D13" s="128"/>
      <c r="E13" s="127">
        <f t="shared" si="1"/>
        <v>0</v>
      </c>
      <c r="F13" s="128"/>
    </row>
    <row r="14" spans="1:6">
      <c r="A14" s="131">
        <v>6.3</v>
      </c>
      <c r="B14" s="124" t="s">
        <v>183</v>
      </c>
      <c r="C14" s="127">
        <f t="shared" si="0"/>
        <v>0</v>
      </c>
      <c r="D14" s="128"/>
      <c r="E14" s="127">
        <f t="shared" si="1"/>
        <v>0</v>
      </c>
      <c r="F14" s="128"/>
    </row>
    <row r="15" spans="1:6">
      <c r="A15" s="121"/>
      <c r="B15" s="124" t="s">
        <v>184</v>
      </c>
      <c r="C15" s="127">
        <f t="shared" si="0"/>
        <v>0</v>
      </c>
      <c r="D15" s="126">
        <f>SUM(D16:D18)</f>
        <v>0</v>
      </c>
      <c r="E15" s="125">
        <f t="shared" ref="E15" si="2">SUM(E16:E18)</f>
        <v>0</v>
      </c>
      <c r="F15" s="125">
        <f>SUM(F16:F18)</f>
        <v>0</v>
      </c>
    </row>
    <row r="16" spans="1:6">
      <c r="A16" s="121">
        <v>1</v>
      </c>
      <c r="B16" s="124" t="s">
        <v>51</v>
      </c>
      <c r="C16" s="127">
        <f t="shared" si="0"/>
        <v>0</v>
      </c>
      <c r="D16" s="128"/>
      <c r="E16" s="127">
        <f t="shared" si="1"/>
        <v>0</v>
      </c>
      <c r="F16" s="128"/>
    </row>
    <row r="17" spans="1:6">
      <c r="A17" s="121">
        <v>2</v>
      </c>
      <c r="B17" s="124" t="s">
        <v>52</v>
      </c>
      <c r="C17" s="127">
        <f t="shared" si="0"/>
        <v>0</v>
      </c>
      <c r="D17" s="128"/>
      <c r="E17" s="127">
        <f t="shared" si="1"/>
        <v>0</v>
      </c>
      <c r="F17" s="128"/>
    </row>
    <row r="18" spans="1:6">
      <c r="A18" s="121">
        <v>3</v>
      </c>
      <c r="B18" s="124" t="s">
        <v>53</v>
      </c>
      <c r="C18" s="127">
        <f t="shared" si="0"/>
        <v>0</v>
      </c>
      <c r="D18" s="128"/>
      <c r="E18" s="127">
        <f t="shared" si="1"/>
        <v>0</v>
      </c>
      <c r="F18" s="128"/>
    </row>
    <row r="19" spans="1:6">
      <c r="A19" s="121"/>
      <c r="B19" s="124" t="s">
        <v>185</v>
      </c>
      <c r="C19" s="127">
        <f t="shared" si="0"/>
        <v>0</v>
      </c>
      <c r="D19" s="132">
        <f>D3+D15</f>
        <v>0</v>
      </c>
      <c r="E19" s="133">
        <f>E3+E15</f>
        <v>0</v>
      </c>
      <c r="F19" s="133">
        <f>F3+F15</f>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3678E-809A-449B-A3E6-D17075F03A53}">
  <dimension ref="A1:F19"/>
  <sheetViews>
    <sheetView zoomScale="80" zoomScaleNormal="80" workbookViewId="0">
      <selection activeCell="J19" sqref="J19"/>
    </sheetView>
  </sheetViews>
  <sheetFormatPr defaultColWidth="9" defaultRowHeight="14"/>
  <cols>
    <col min="1" max="1" width="9" style="123"/>
    <col min="2" max="2" width="38" style="134" bestFit="1" customWidth="1"/>
    <col min="3" max="3" width="12.25" style="123" bestFit="1" customWidth="1"/>
    <col min="4" max="4" width="10.75" style="123" bestFit="1" customWidth="1"/>
    <col min="5" max="5" width="18.25" style="123" bestFit="1" customWidth="1"/>
    <col min="6" max="6" width="10.75" style="123" bestFit="1" customWidth="1"/>
    <col min="7" max="16384" width="9" style="123"/>
  </cols>
  <sheetData>
    <row r="1" spans="1:6">
      <c r="A1" s="121" t="s">
        <v>169</v>
      </c>
      <c r="B1" s="122" t="s">
        <v>0</v>
      </c>
      <c r="C1" s="121" t="s">
        <v>170</v>
      </c>
      <c r="D1" s="121"/>
      <c r="E1" s="121" t="s">
        <v>171</v>
      </c>
      <c r="F1" s="121"/>
    </row>
    <row r="2" spans="1:6">
      <c r="A2" s="121"/>
      <c r="B2" s="122"/>
      <c r="C2" s="121" t="s">
        <v>172</v>
      </c>
      <c r="D2" s="121" t="s">
        <v>173</v>
      </c>
      <c r="E2" s="121" t="s">
        <v>172</v>
      </c>
      <c r="F2" s="121" t="s">
        <v>173</v>
      </c>
    </row>
    <row r="3" spans="1:6">
      <c r="A3" s="121"/>
      <c r="B3" s="124" t="s">
        <v>174</v>
      </c>
      <c r="C3" s="125">
        <f>SUM(C4:C14)</f>
        <v>29.987577639751553</v>
      </c>
      <c r="D3" s="126">
        <f>SUM(D4:D14)</f>
        <v>482.8</v>
      </c>
      <c r="E3" s="125">
        <f>SUM(E4:E14)</f>
        <v>56.13291925465839</v>
      </c>
      <c r="F3" s="126">
        <f>SUM(F4:F14)</f>
        <v>903.74</v>
      </c>
    </row>
    <row r="4" spans="1:6" ht="28">
      <c r="A4" s="121">
        <v>1</v>
      </c>
      <c r="B4" s="124" t="s">
        <v>175</v>
      </c>
      <c r="C4" s="127">
        <f>(D4*100)/1610</f>
        <v>13</v>
      </c>
      <c r="D4" s="128">
        <v>209.3</v>
      </c>
      <c r="E4" s="127">
        <f>(F4*100)/1610</f>
        <v>23.08944099378882</v>
      </c>
      <c r="F4" s="128">
        <f>'[1]รวบรวมภาระงาน มิย 67-พค 68'!C644</f>
        <v>371.74</v>
      </c>
    </row>
    <row r="5" spans="1:6">
      <c r="A5" s="121">
        <v>2</v>
      </c>
      <c r="B5" s="124" t="s">
        <v>11</v>
      </c>
      <c r="C5" s="127">
        <f t="shared" ref="C5:C19" si="0">(D5*100)/1610</f>
        <v>6</v>
      </c>
      <c r="D5" s="128">
        <v>96.6</v>
      </c>
      <c r="E5" s="127">
        <f t="shared" ref="E5:E18" si="1">(F5*100)/1610</f>
        <v>4.3478260869565215</v>
      </c>
      <c r="F5" s="128">
        <f>'[1]รวบรวมภาระงาน มิย 67-พค 68'!D644</f>
        <v>70</v>
      </c>
    </row>
    <row r="6" spans="1:6">
      <c r="A6" s="121">
        <v>3</v>
      </c>
      <c r="B6" s="124" t="s">
        <v>176</v>
      </c>
      <c r="C6" s="127">
        <f t="shared" si="0"/>
        <v>0</v>
      </c>
      <c r="D6" s="126">
        <v>0</v>
      </c>
      <c r="E6" s="129">
        <f t="shared" si="1"/>
        <v>0</v>
      </c>
      <c r="F6" s="130"/>
    </row>
    <row r="7" spans="1:6" ht="28">
      <c r="A7" s="131">
        <v>3.1</v>
      </c>
      <c r="B7" s="124" t="s">
        <v>177</v>
      </c>
      <c r="C7" s="127">
        <f t="shared" si="0"/>
        <v>0</v>
      </c>
      <c r="D7" s="128">
        <v>0</v>
      </c>
      <c r="E7" s="127">
        <f t="shared" si="1"/>
        <v>0</v>
      </c>
      <c r="F7" s="128">
        <v>0</v>
      </c>
    </row>
    <row r="8" spans="1:6">
      <c r="A8" s="131">
        <v>3.2</v>
      </c>
      <c r="B8" s="124" t="s">
        <v>178</v>
      </c>
      <c r="C8" s="127">
        <f t="shared" si="0"/>
        <v>1.9875776397515528</v>
      </c>
      <c r="D8" s="128">
        <v>32</v>
      </c>
      <c r="E8" s="127">
        <f t="shared" si="1"/>
        <v>11.118012422360248</v>
      </c>
      <c r="F8" s="128">
        <f>'[1]รวบรวมภาระงาน มิย 67-พค 68'!E644</f>
        <v>179</v>
      </c>
    </row>
    <row r="9" spans="1:6">
      <c r="A9" s="121">
        <v>4</v>
      </c>
      <c r="B9" s="124" t="s">
        <v>39</v>
      </c>
      <c r="C9" s="127">
        <f t="shared" si="0"/>
        <v>0</v>
      </c>
      <c r="D9" s="128">
        <v>0</v>
      </c>
      <c r="E9" s="127">
        <f t="shared" si="1"/>
        <v>1.1645962732919255</v>
      </c>
      <c r="F9" s="128">
        <f>'[1]รวบรวมภาระงาน มิย 67-พค 68'!F644</f>
        <v>18.75</v>
      </c>
    </row>
    <row r="10" spans="1:6">
      <c r="A10" s="121">
        <v>5</v>
      </c>
      <c r="B10" s="124" t="s">
        <v>179</v>
      </c>
      <c r="C10" s="127">
        <f t="shared" si="0"/>
        <v>0</v>
      </c>
      <c r="D10" s="128">
        <v>0</v>
      </c>
      <c r="E10" s="127">
        <f t="shared" si="1"/>
        <v>0</v>
      </c>
      <c r="F10" s="128">
        <f>'[1]รวบรวมภาระงาน มิย 67-พค 68'!G644</f>
        <v>0</v>
      </c>
    </row>
    <row r="11" spans="1:6">
      <c r="A11" s="121">
        <v>6</v>
      </c>
      <c r="B11" s="124" t="s">
        <v>180</v>
      </c>
      <c r="C11" s="127">
        <f t="shared" si="0"/>
        <v>0</v>
      </c>
      <c r="D11" s="126"/>
      <c r="E11" s="129">
        <f t="shared" si="1"/>
        <v>0</v>
      </c>
      <c r="F11" s="130"/>
    </row>
    <row r="12" spans="1:6" ht="28">
      <c r="A12" s="131">
        <v>6.1</v>
      </c>
      <c r="B12" s="124" t="s">
        <v>181</v>
      </c>
      <c r="C12" s="127">
        <f t="shared" si="0"/>
        <v>0</v>
      </c>
      <c r="D12" s="128">
        <v>0</v>
      </c>
      <c r="E12" s="127">
        <f t="shared" si="1"/>
        <v>0</v>
      </c>
      <c r="F12" s="128">
        <f>'[1]รวบรวมภาระงาน มิย 67-พค 68'!J433+'[1]รวบรวมภาระงาน มิย 67-พค 68'!J439</f>
        <v>0</v>
      </c>
    </row>
    <row r="13" spans="1:6">
      <c r="A13" s="131">
        <v>6.2</v>
      </c>
      <c r="B13" s="124" t="s">
        <v>182</v>
      </c>
      <c r="C13" s="127">
        <f t="shared" si="0"/>
        <v>6</v>
      </c>
      <c r="D13" s="128">
        <v>96.6</v>
      </c>
      <c r="E13" s="127">
        <f t="shared" si="1"/>
        <v>11.661490683229813</v>
      </c>
      <c r="F13" s="128">
        <f>'[1]รวบรวมภาระงาน มิย 67-พค 68'!J457+'[1]รวบรวมภาระงาน มิย 67-พค 68'!J486+'[1]รวบรวมภาระงาน มิย 67-พค 68'!J519+'[1]รวบรวมภาระงาน มิย 67-พค 68'!J537</f>
        <v>187.75</v>
      </c>
    </row>
    <row r="14" spans="1:6">
      <c r="A14" s="131">
        <v>6.3</v>
      </c>
      <c r="B14" s="124" t="s">
        <v>183</v>
      </c>
      <c r="C14" s="127">
        <f t="shared" si="0"/>
        <v>3</v>
      </c>
      <c r="D14" s="128">
        <v>48.3</v>
      </c>
      <c r="E14" s="127">
        <f t="shared" si="1"/>
        <v>4.7515527950310563</v>
      </c>
      <c r="F14" s="128">
        <f>'[1]รวบรวมภาระงาน มิย 67-พค 68'!J562</f>
        <v>76.5</v>
      </c>
    </row>
    <row r="15" spans="1:6">
      <c r="A15" s="121"/>
      <c r="B15" s="124" t="s">
        <v>184</v>
      </c>
      <c r="C15" s="127">
        <f t="shared" si="0"/>
        <v>70</v>
      </c>
      <c r="D15" s="126">
        <f>SUM(D16:D18)</f>
        <v>1127</v>
      </c>
      <c r="E15" s="125">
        <f t="shared" ref="E15" si="2">SUM(E16:E18)</f>
        <v>56.366459627329192</v>
      </c>
      <c r="F15" s="125">
        <f>SUM(F16:F18)</f>
        <v>907.5</v>
      </c>
    </row>
    <row r="16" spans="1:6">
      <c r="A16" s="121">
        <v>1</v>
      </c>
      <c r="B16" s="124" t="s">
        <v>51</v>
      </c>
      <c r="C16" s="127">
        <f t="shared" si="0"/>
        <v>45</v>
      </c>
      <c r="D16" s="128">
        <v>724.5</v>
      </c>
      <c r="E16" s="127">
        <f t="shared" si="1"/>
        <v>41.397515527950311</v>
      </c>
      <c r="F16" s="128">
        <f>'[1]รวบรวมภาระงาน มิย 67-พค 68'!J607</f>
        <v>666.5</v>
      </c>
    </row>
    <row r="17" spans="1:6">
      <c r="A17" s="121">
        <v>2</v>
      </c>
      <c r="B17" s="124" t="s">
        <v>52</v>
      </c>
      <c r="C17" s="127">
        <f t="shared" si="0"/>
        <v>10</v>
      </c>
      <c r="D17" s="128">
        <v>161</v>
      </c>
      <c r="E17" s="127">
        <f t="shared" si="1"/>
        <v>4.2236024844720497</v>
      </c>
      <c r="F17" s="128">
        <f>'[1]รวบรวมภาระงาน มิย 67-พค 68'!J617</f>
        <v>68</v>
      </c>
    </row>
    <row r="18" spans="1:6">
      <c r="A18" s="121">
        <v>3</v>
      </c>
      <c r="B18" s="124" t="s">
        <v>53</v>
      </c>
      <c r="C18" s="127">
        <f t="shared" si="0"/>
        <v>15</v>
      </c>
      <c r="D18" s="128">
        <v>241.5</v>
      </c>
      <c r="E18" s="127">
        <f t="shared" si="1"/>
        <v>10.745341614906833</v>
      </c>
      <c r="F18" s="128">
        <f>'[1]รวบรวมภาระงาน มิย 67-พค 68'!J640</f>
        <v>173</v>
      </c>
    </row>
    <row r="19" spans="1:6">
      <c r="A19" s="121"/>
      <c r="B19" s="124" t="s">
        <v>185</v>
      </c>
      <c r="C19" s="127">
        <f t="shared" si="0"/>
        <v>99.987577639751549</v>
      </c>
      <c r="D19" s="294">
        <f>D3+D15</f>
        <v>1609.8</v>
      </c>
      <c r="E19" s="133">
        <f>E3+E15</f>
        <v>112.49937888198758</v>
      </c>
      <c r="F19" s="133">
        <f>F3+F15</f>
        <v>1811.24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73A3C-A93E-4602-84D2-3654D8A9079B}">
  <dimension ref="A1:D19"/>
  <sheetViews>
    <sheetView zoomScale="80" zoomScaleNormal="80" workbookViewId="0">
      <selection activeCell="H17" sqref="H17"/>
    </sheetView>
  </sheetViews>
  <sheetFormatPr defaultColWidth="9" defaultRowHeight="14"/>
  <cols>
    <col min="1" max="1" width="9" style="123"/>
    <col min="2" max="2" width="38" style="134" bestFit="1" customWidth="1"/>
    <col min="3" max="3" width="12.25" style="123" bestFit="1" customWidth="1"/>
    <col min="4" max="4" width="10.75" style="123" bestFit="1" customWidth="1"/>
    <col min="5" max="16384" width="9" style="123"/>
  </cols>
  <sheetData>
    <row r="1" spans="1:4">
      <c r="A1" s="121" t="s">
        <v>169</v>
      </c>
      <c r="B1" s="122" t="s">
        <v>0</v>
      </c>
      <c r="C1" s="121" t="s">
        <v>170</v>
      </c>
      <c r="D1" s="121"/>
    </row>
    <row r="2" spans="1:4">
      <c r="A2" s="121"/>
      <c r="B2" s="122"/>
      <c r="C2" s="121" t="s">
        <v>172</v>
      </c>
      <c r="D2" s="121" t="s">
        <v>173</v>
      </c>
    </row>
    <row r="3" spans="1:4">
      <c r="A3" s="121"/>
      <c r="B3" s="124" t="s">
        <v>174</v>
      </c>
      <c r="C3" s="125">
        <f>SUM(C4:C14)</f>
        <v>41</v>
      </c>
      <c r="D3" s="126">
        <f>SUM(D4:D14)</f>
        <v>482.99999999999994</v>
      </c>
    </row>
    <row r="4" spans="1:4" ht="28">
      <c r="A4" s="121">
        <v>1</v>
      </c>
      <c r="B4" s="124" t="s">
        <v>175</v>
      </c>
      <c r="C4" s="127">
        <v>13</v>
      </c>
      <c r="D4" s="128">
        <f>C4*1610/100</f>
        <v>209.3</v>
      </c>
    </row>
    <row r="5" spans="1:4">
      <c r="A5" s="121">
        <v>2</v>
      </c>
      <c r="B5" s="124" t="s">
        <v>11</v>
      </c>
      <c r="C5" s="127">
        <v>6</v>
      </c>
      <c r="D5" s="128">
        <f>C5*1610/100</f>
        <v>96.6</v>
      </c>
    </row>
    <row r="6" spans="1:4">
      <c r="A6" s="121">
        <v>3</v>
      </c>
      <c r="B6" s="124" t="s">
        <v>176</v>
      </c>
      <c r="C6" s="127">
        <v>2</v>
      </c>
      <c r="D6" s="126"/>
    </row>
    <row r="7" spans="1:4" ht="28">
      <c r="A7" s="131">
        <v>3.1</v>
      </c>
      <c r="B7" s="124" t="s">
        <v>177</v>
      </c>
      <c r="C7" s="127">
        <v>0</v>
      </c>
      <c r="D7" s="128">
        <f>C7*1610/100</f>
        <v>0</v>
      </c>
    </row>
    <row r="8" spans="1:4">
      <c r="A8" s="131">
        <v>3.2</v>
      </c>
      <c r="B8" s="124" t="s">
        <v>178</v>
      </c>
      <c r="C8" s="127">
        <v>2</v>
      </c>
      <c r="D8" s="128">
        <f t="shared" ref="D8:D18" si="0">C8*1610/100</f>
        <v>32.200000000000003</v>
      </c>
    </row>
    <row r="9" spans="1:4">
      <c r="A9" s="121">
        <v>4</v>
      </c>
      <c r="B9" s="124" t="s">
        <v>39</v>
      </c>
      <c r="C9" s="127">
        <v>0</v>
      </c>
      <c r="D9" s="128">
        <f t="shared" si="0"/>
        <v>0</v>
      </c>
    </row>
    <row r="10" spans="1:4">
      <c r="A10" s="121">
        <v>5</v>
      </c>
      <c r="B10" s="124" t="s">
        <v>179</v>
      </c>
      <c r="C10" s="127">
        <v>0</v>
      </c>
      <c r="D10" s="128">
        <f t="shared" si="0"/>
        <v>0</v>
      </c>
    </row>
    <row r="11" spans="1:4">
      <c r="A11" s="121">
        <v>6</v>
      </c>
      <c r="B11" s="124" t="s">
        <v>180</v>
      </c>
      <c r="C11" s="127">
        <v>9</v>
      </c>
      <c r="D11" s="126"/>
    </row>
    <row r="12" spans="1:4" ht="28">
      <c r="A12" s="131">
        <v>6.1</v>
      </c>
      <c r="B12" s="124" t="s">
        <v>181</v>
      </c>
      <c r="C12" s="127">
        <v>0</v>
      </c>
      <c r="D12" s="128">
        <f t="shared" si="0"/>
        <v>0</v>
      </c>
    </row>
    <row r="13" spans="1:4">
      <c r="A13" s="131">
        <v>6.2</v>
      </c>
      <c r="B13" s="124" t="s">
        <v>182</v>
      </c>
      <c r="C13" s="127">
        <v>6</v>
      </c>
      <c r="D13" s="128">
        <f t="shared" si="0"/>
        <v>96.6</v>
      </c>
    </row>
    <row r="14" spans="1:4">
      <c r="A14" s="131">
        <v>6.3</v>
      </c>
      <c r="B14" s="124" t="s">
        <v>183</v>
      </c>
      <c r="C14" s="127">
        <v>3</v>
      </c>
      <c r="D14" s="128">
        <f t="shared" si="0"/>
        <v>48.3</v>
      </c>
    </row>
    <row r="15" spans="1:4">
      <c r="A15" s="121"/>
      <c r="B15" s="124" t="s">
        <v>184</v>
      </c>
      <c r="C15" s="127">
        <v>70</v>
      </c>
      <c r="D15" s="126">
        <f>SUM(D16:D18)</f>
        <v>1127</v>
      </c>
    </row>
    <row r="16" spans="1:4">
      <c r="A16" s="121">
        <v>1</v>
      </c>
      <c r="B16" s="124" t="s">
        <v>51</v>
      </c>
      <c r="C16" s="127">
        <v>45</v>
      </c>
      <c r="D16" s="128">
        <f t="shared" si="0"/>
        <v>724.5</v>
      </c>
    </row>
    <row r="17" spans="1:4">
      <c r="A17" s="121">
        <v>2</v>
      </c>
      <c r="B17" s="124" t="s">
        <v>52</v>
      </c>
      <c r="C17" s="127">
        <v>10</v>
      </c>
      <c r="D17" s="128">
        <f t="shared" si="0"/>
        <v>161</v>
      </c>
    </row>
    <row r="18" spans="1:4">
      <c r="A18" s="121">
        <v>3</v>
      </c>
      <c r="B18" s="124" t="s">
        <v>53</v>
      </c>
      <c r="C18" s="127">
        <v>15</v>
      </c>
      <c r="D18" s="128">
        <f t="shared" si="0"/>
        <v>241.5</v>
      </c>
    </row>
    <row r="19" spans="1:4">
      <c r="A19" s="121"/>
      <c r="B19" s="124" t="s">
        <v>185</v>
      </c>
      <c r="C19" s="127">
        <f t="shared" ref="C19" si="1">(D19*100)/1610</f>
        <v>100</v>
      </c>
      <c r="D19" s="132">
        <f>D3+D15</f>
        <v>1610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ผลงาน-ประเมินตนเอง มิย67-พค68</vt:lpstr>
      <vt:lpstr>ตัวอย่าง-ผลงาน-ประเมินตนเอง</vt:lpstr>
      <vt:lpstr>ความคิดเห็นการจัดการสอนรายวิชา</vt:lpstr>
      <vt:lpstr>รับรองการตรวจภาษาอังกฤษ</vt:lpstr>
      <vt:lpstr>ผลสำรวจ MU AUNQA</vt:lpstr>
      <vt:lpstr>รายงานภาระงานที่ปฏิบัติจริง</vt:lpstr>
      <vt:lpstr>ข้อตกลง-งานที่ปฏิบ้ติได้ 67-68</vt:lpstr>
      <vt:lpstr>ตัวอย่าง-ข้อตกลง-งานที่ปฏิบัติไ</vt:lpstr>
      <vt:lpstr>ข้อตกลงการปฏิบัติงาน 68-69</vt:lpstr>
      <vt:lpstr>แบบกำหนดเป้าหมายธค67-พค68</vt:lpstr>
      <vt:lpstr>แบบกำหนดเป้าหมายมิย-พย68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Sorachai</dc:creator>
  <cp:lastModifiedBy>Sorachai</cp:lastModifiedBy>
  <cp:lastPrinted>2025-06-07T21:57:17Z</cp:lastPrinted>
  <dcterms:created xsi:type="dcterms:W3CDTF">2025-06-07T15:48:12Z</dcterms:created>
  <dcterms:modified xsi:type="dcterms:W3CDTF">2025-06-08T05:18:20Z</dcterms:modified>
</cp:coreProperties>
</file>